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дежда\Downloads\1\"/>
    </mc:Choice>
  </mc:AlternateContent>
  <bookViews>
    <workbookView xWindow="120" yWindow="75" windowWidth="12120" windowHeight="9120"/>
  </bookViews>
  <sheets>
    <sheet name="прил 1" sheetId="1" r:id="rId1"/>
    <sheet name="прил 2" sheetId="2" r:id="rId2"/>
    <sheet name="прил 3" sheetId="3" r:id="rId3"/>
    <sheet name="прил 4" sheetId="4" r:id="rId4"/>
    <sheet name="прил 5" sheetId="5" r:id="rId5"/>
    <sheet name="прил 6" sheetId="6" r:id="rId6"/>
    <sheet name="прил 7" sheetId="7" r:id="rId7"/>
    <sheet name="прил 8" sheetId="8" r:id="rId8"/>
  </sheets>
  <definedNames>
    <definedName name="_xlnm.Print_Titles" localSheetId="2">'прил 3'!$9:$9</definedName>
    <definedName name="_xlnm.Print_Titles" localSheetId="3">'прил 4'!#REF!</definedName>
    <definedName name="_xlnm.Print_Titles" localSheetId="6">'прил 7'!$9:$10</definedName>
    <definedName name="_xlnm.Print_Titles" localSheetId="7">'прил 8'!$8:$9</definedName>
    <definedName name="_xlnm.Print_Area" localSheetId="7">'прил 8'!$A$1:$C$42</definedName>
  </definedNames>
  <calcPr calcId="152511"/>
</workbook>
</file>

<file path=xl/calcChain.xml><?xml version="1.0" encoding="utf-8"?>
<calcChain xmlns="http://schemas.openxmlformats.org/spreadsheetml/2006/main">
  <c r="C10" i="8" l="1"/>
  <c r="C26" i="8"/>
  <c r="H11" i="7"/>
  <c r="I11" i="7"/>
  <c r="J11" i="7"/>
  <c r="P90" i="6"/>
  <c r="P89" i="6" s="1"/>
  <c r="P88" i="6"/>
  <c r="P86" i="6"/>
  <c r="P85" i="6" s="1"/>
  <c r="P84" i="6" s="1"/>
  <c r="P83" i="6"/>
  <c r="P82" i="6" s="1"/>
  <c r="P12" i="6" s="1"/>
  <c r="R80" i="6"/>
  <c r="Q80" i="6"/>
  <c r="P80" i="6"/>
  <c r="R79" i="6"/>
  <c r="Q79" i="6"/>
  <c r="P79" i="6"/>
  <c r="R78" i="6"/>
  <c r="Q78" i="6"/>
  <c r="P78" i="6"/>
  <c r="R76" i="6"/>
  <c r="Q76" i="6"/>
  <c r="P76" i="6"/>
  <c r="R75" i="6"/>
  <c r="Q75" i="6"/>
  <c r="P75" i="6"/>
  <c r="R74" i="6"/>
  <c r="Q74" i="6"/>
  <c r="P74" i="6"/>
  <c r="R72" i="6"/>
  <c r="R71" i="6" s="1"/>
  <c r="Q72" i="6"/>
  <c r="P72" i="6"/>
  <c r="Q71" i="6"/>
  <c r="P71" i="6"/>
  <c r="R70" i="6"/>
  <c r="Q70" i="6"/>
  <c r="P70" i="6"/>
  <c r="R68" i="6"/>
  <c r="Q68" i="6"/>
  <c r="P68" i="6"/>
  <c r="R67" i="6"/>
  <c r="Q67" i="6"/>
  <c r="P67" i="6"/>
  <c r="R66" i="6"/>
  <c r="Q66" i="6"/>
  <c r="P66" i="6"/>
  <c r="P63" i="6"/>
  <c r="R62" i="6"/>
  <c r="R61" i="6" s="1"/>
  <c r="R46" i="6" s="1"/>
  <c r="Q62" i="6"/>
  <c r="P62" i="6"/>
  <c r="Q61" i="6"/>
  <c r="P61" i="6"/>
  <c r="R59" i="6"/>
  <c r="Q59" i="6"/>
  <c r="P59" i="6"/>
  <c r="R58" i="6"/>
  <c r="Q58" i="6"/>
  <c r="P58" i="6"/>
  <c r="R57" i="6"/>
  <c r="Q57" i="6"/>
  <c r="P57" i="6"/>
  <c r="R53" i="6"/>
  <c r="R52" i="6" s="1"/>
  <c r="Q53" i="6"/>
  <c r="Q51" i="6" s="1"/>
  <c r="P53" i="6"/>
  <c r="Q52" i="6"/>
  <c r="P52" i="6"/>
  <c r="R51" i="6"/>
  <c r="P51" i="6"/>
  <c r="R49" i="6"/>
  <c r="Q49" i="6"/>
  <c r="P49" i="6"/>
  <c r="R48" i="6"/>
  <c r="Q48" i="6"/>
  <c r="P48" i="6"/>
  <c r="R47" i="6"/>
  <c r="Q47" i="6"/>
  <c r="P47" i="6"/>
  <c r="Q46" i="6"/>
  <c r="P46" i="6"/>
  <c r="P44" i="6"/>
  <c r="P43" i="6"/>
  <c r="P42" i="6"/>
  <c r="R40" i="6"/>
  <c r="Q40" i="6"/>
  <c r="P40" i="6"/>
  <c r="R39" i="6"/>
  <c r="Q39" i="6"/>
  <c r="P39" i="6"/>
  <c r="R38" i="6"/>
  <c r="Q38" i="6"/>
  <c r="P38" i="6"/>
  <c r="R36" i="6"/>
  <c r="Q36" i="6"/>
  <c r="P36" i="6"/>
  <c r="R35" i="6"/>
  <c r="Q35" i="6"/>
  <c r="P35" i="6"/>
  <c r="R34" i="6"/>
  <c r="Q34" i="6"/>
  <c r="P34" i="6"/>
  <c r="R33" i="6"/>
  <c r="Q33" i="6"/>
  <c r="P33" i="6"/>
  <c r="R31" i="6"/>
  <c r="Q31" i="6"/>
  <c r="P31" i="6"/>
  <c r="R30" i="6"/>
  <c r="Q30" i="6"/>
  <c r="P30" i="6"/>
  <c r="R29" i="6"/>
  <c r="Q29" i="6"/>
  <c r="P29" i="6"/>
  <c r="R28" i="6"/>
  <c r="Q28" i="6"/>
  <c r="P28" i="6"/>
  <c r="R26" i="6"/>
  <c r="Q26" i="6"/>
  <c r="P26" i="6"/>
  <c r="R25" i="6"/>
  <c r="Q25" i="6"/>
  <c r="P25" i="6"/>
  <c r="R24" i="6"/>
  <c r="Q24" i="6"/>
  <c r="P24" i="6"/>
  <c r="R23" i="6"/>
  <c r="Q23" i="6"/>
  <c r="P23" i="6"/>
  <c r="R21" i="6"/>
  <c r="Q21" i="6"/>
  <c r="P21" i="6"/>
  <c r="R20" i="6"/>
  <c r="Q20" i="6"/>
  <c r="P20" i="6"/>
  <c r="R19" i="6"/>
  <c r="Q19" i="6"/>
  <c r="P19" i="6"/>
  <c r="R17" i="6"/>
  <c r="R16" i="6" s="1"/>
  <c r="R15" i="6" s="1"/>
  <c r="R14" i="6" s="1"/>
  <c r="R12" i="6" s="1"/>
  <c r="Q17" i="6"/>
  <c r="P17" i="6"/>
  <c r="Q16" i="6"/>
  <c r="Q15" i="6" s="1"/>
  <c r="Q14" i="6" s="1"/>
  <c r="Q12" i="6" s="1"/>
  <c r="P16" i="6"/>
  <c r="P15" i="6"/>
  <c r="P14" i="6"/>
  <c r="P92" i="6" l="1"/>
  <c r="P13" i="6"/>
  <c r="R92" i="6"/>
  <c r="R13" i="6"/>
  <c r="Q92" i="6"/>
  <c r="Q13" i="6"/>
  <c r="P15" i="5" l="1"/>
  <c r="O16" i="5"/>
  <c r="O11" i="5" s="1"/>
  <c r="P16" i="5"/>
  <c r="P14" i="5" s="1"/>
  <c r="Q16" i="5"/>
  <c r="Q11" i="5" s="1"/>
  <c r="Q22" i="5"/>
  <c r="Q21" i="5" s="1"/>
  <c r="O24" i="5"/>
  <c r="O23" i="5" s="1"/>
  <c r="P24" i="5"/>
  <c r="P23" i="5" s="1"/>
  <c r="Q24" i="5"/>
  <c r="Q23" i="5" s="1"/>
  <c r="O28" i="5"/>
  <c r="P28" i="5"/>
  <c r="Q28" i="5"/>
  <c r="O31" i="5"/>
  <c r="O34" i="5"/>
  <c r="P34" i="5"/>
  <c r="Q34" i="5"/>
  <c r="O36" i="5"/>
  <c r="P36" i="5"/>
  <c r="Q36" i="5"/>
  <c r="O38" i="5"/>
  <c r="Q41" i="5"/>
  <c r="Q40" i="5" s="1"/>
  <c r="Q39" i="5" s="1"/>
  <c r="Q38" i="5" s="1"/>
  <c r="O42" i="5"/>
  <c r="O41" i="5" s="1"/>
  <c r="O40" i="5" s="1"/>
  <c r="O39" i="5" s="1"/>
  <c r="P42" i="5"/>
  <c r="P41" i="5" s="1"/>
  <c r="P40" i="5" s="1"/>
  <c r="P39" i="5" s="1"/>
  <c r="P38" i="5" s="1"/>
  <c r="Q42" i="5"/>
  <c r="O48" i="5"/>
  <c r="O47" i="5" s="1"/>
  <c r="O46" i="5" s="1"/>
  <c r="O45" i="5" s="1"/>
  <c r="O44" i="5" s="1"/>
  <c r="O49" i="5"/>
  <c r="P49" i="5"/>
  <c r="P48" i="5" s="1"/>
  <c r="P47" i="5" s="1"/>
  <c r="P46" i="5" s="1"/>
  <c r="P45" i="5" s="1"/>
  <c r="P44" i="5" s="1"/>
  <c r="Q49" i="5"/>
  <c r="Q48" i="5" s="1"/>
  <c r="Q47" i="5" s="1"/>
  <c r="Q46" i="5" s="1"/>
  <c r="Q45" i="5" s="1"/>
  <c r="Q44" i="5" s="1"/>
  <c r="O57" i="5"/>
  <c r="O56" i="5" s="1"/>
  <c r="O55" i="5" s="1"/>
  <c r="P57" i="5"/>
  <c r="P56" i="5" s="1"/>
  <c r="P55" i="5" s="1"/>
  <c r="Q57" i="5"/>
  <c r="Q56" i="5" s="1"/>
  <c r="Q55" i="5" s="1"/>
  <c r="O60" i="5"/>
  <c r="P60" i="5"/>
  <c r="Q60" i="5"/>
  <c r="O67" i="5"/>
  <c r="O66" i="5" s="1"/>
  <c r="O68" i="5"/>
  <c r="P68" i="5"/>
  <c r="P67" i="5" s="1"/>
  <c r="P66" i="5" s="1"/>
  <c r="Q68" i="5"/>
  <c r="Q67" i="5" s="1"/>
  <c r="Q66" i="5" s="1"/>
  <c r="O73" i="5"/>
  <c r="O72" i="5" s="1"/>
  <c r="P73" i="5"/>
  <c r="P72" i="5" s="1"/>
  <c r="Q73" i="5"/>
  <c r="Q72" i="5" s="1"/>
  <c r="O74" i="5"/>
  <c r="P74" i="5"/>
  <c r="O75" i="5"/>
  <c r="P75" i="5"/>
  <c r="Q75" i="5"/>
  <c r="Q74" i="5" s="1"/>
  <c r="O82" i="5"/>
  <c r="O83" i="5"/>
  <c r="O81" i="5" s="1"/>
  <c r="P83" i="5"/>
  <c r="P82" i="5" s="1"/>
  <c r="Q83" i="5"/>
  <c r="Q82" i="5" s="1"/>
  <c r="O92" i="5"/>
  <c r="O91" i="5" s="1"/>
  <c r="O90" i="5" s="1"/>
  <c r="P92" i="5"/>
  <c r="P91" i="5" s="1"/>
  <c r="P90" i="5" s="1"/>
  <c r="Q92" i="5"/>
  <c r="Q91" i="5" s="1"/>
  <c r="Q90" i="5" s="1"/>
  <c r="P98" i="5"/>
  <c r="P97" i="5" s="1"/>
  <c r="Q99" i="5"/>
  <c r="O100" i="5"/>
  <c r="O99" i="5" s="1"/>
  <c r="P100" i="5"/>
  <c r="P99" i="5" s="1"/>
  <c r="Q100" i="5"/>
  <c r="Q98" i="5" s="1"/>
  <c r="O103" i="5"/>
  <c r="P103" i="5"/>
  <c r="Q103" i="5"/>
  <c r="O105" i="5"/>
  <c r="O108" i="5"/>
  <c r="P108" i="5"/>
  <c r="P107" i="5" s="1"/>
  <c r="Q108" i="5"/>
  <c r="Q107" i="5" s="1"/>
  <c r="O111" i="5"/>
  <c r="O110" i="5" s="1"/>
  <c r="O112" i="5"/>
  <c r="P112" i="5"/>
  <c r="P111" i="5" s="1"/>
  <c r="Q112" i="5"/>
  <c r="Q111" i="5" s="1"/>
  <c r="O113" i="5"/>
  <c r="P113" i="5"/>
  <c r="Q113" i="5"/>
  <c r="O120" i="5"/>
  <c r="O119" i="5" s="1"/>
  <c r="O118" i="5" s="1"/>
  <c r="O117" i="5" s="1"/>
  <c r="O116" i="5" s="1"/>
  <c r="O115" i="5" s="1"/>
  <c r="Q120" i="5"/>
  <c r="Q119" i="5" s="1"/>
  <c r="Q118" i="5" s="1"/>
  <c r="Q117" i="5" s="1"/>
  <c r="Q116" i="5" s="1"/>
  <c r="Q115" i="5" s="1"/>
  <c r="O121" i="5"/>
  <c r="P121" i="5"/>
  <c r="P120" i="5" s="1"/>
  <c r="Q121" i="5"/>
  <c r="O123" i="5"/>
  <c r="Q123" i="5"/>
  <c r="O124" i="5"/>
  <c r="P124" i="5"/>
  <c r="P123" i="5" s="1"/>
  <c r="Q124" i="5"/>
  <c r="P64" i="5" l="1"/>
  <c r="P65" i="5"/>
  <c r="P63" i="5" s="1"/>
  <c r="O53" i="5"/>
  <c r="O54" i="5"/>
  <c r="P119" i="5"/>
  <c r="P118" i="5" s="1"/>
  <c r="P117" i="5" s="1"/>
  <c r="P116" i="5" s="1"/>
  <c r="P115" i="5" s="1"/>
  <c r="O80" i="5"/>
  <c r="O78" i="5"/>
  <c r="O77" i="5" s="1"/>
  <c r="O79" i="5"/>
  <c r="P13" i="5"/>
  <c r="P12" i="5"/>
  <c r="P11" i="5" s="1"/>
  <c r="O88" i="5"/>
  <c r="O87" i="5" s="1"/>
  <c r="O86" i="5" s="1"/>
  <c r="O89" i="5"/>
  <c r="O71" i="5"/>
  <c r="O70" i="5"/>
  <c r="O64" i="5"/>
  <c r="O63" i="5" s="1"/>
  <c r="O62" i="5" s="1"/>
  <c r="O65" i="5"/>
  <c r="Q54" i="5"/>
  <c r="Q53" i="5"/>
  <c r="Q109" i="5"/>
  <c r="Q110" i="5"/>
  <c r="Q89" i="5"/>
  <c r="Q88" i="5"/>
  <c r="Q87" i="5"/>
  <c r="Q86" i="5" s="1"/>
  <c r="Q70" i="5"/>
  <c r="Q71" i="5"/>
  <c r="P110" i="5"/>
  <c r="P109" i="5"/>
  <c r="P88" i="5"/>
  <c r="P89" i="5"/>
  <c r="P87" i="5"/>
  <c r="P86" i="5" s="1"/>
  <c r="P71" i="5"/>
  <c r="P70" i="5"/>
  <c r="Q97" i="5"/>
  <c r="Q96" i="5"/>
  <c r="Q95" i="5" s="1"/>
  <c r="Q94" i="5" s="1"/>
  <c r="Q65" i="5"/>
  <c r="Q63" i="5" s="1"/>
  <c r="Q62" i="5" s="1"/>
  <c r="Q64" i="5"/>
  <c r="P53" i="5"/>
  <c r="P54" i="5"/>
  <c r="O98" i="5"/>
  <c r="Q81" i="5"/>
  <c r="P22" i="5"/>
  <c r="O15" i="5"/>
  <c r="O14" i="5" s="1"/>
  <c r="O107" i="5"/>
  <c r="O109" i="5"/>
  <c r="P96" i="5"/>
  <c r="P95" i="5" s="1"/>
  <c r="P94" i="5" s="1"/>
  <c r="P81" i="5"/>
  <c r="O22" i="5"/>
  <c r="Q20" i="5"/>
  <c r="Q19" i="5" s="1"/>
  <c r="Q14" i="5"/>
  <c r="Q15" i="5"/>
  <c r="P11" i="4"/>
  <c r="P12" i="4"/>
  <c r="P15" i="4"/>
  <c r="P14" i="4" s="1"/>
  <c r="P13" i="4" s="1"/>
  <c r="Q15" i="4"/>
  <c r="R15" i="4"/>
  <c r="S15" i="4"/>
  <c r="S14" i="4" s="1"/>
  <c r="T15" i="4"/>
  <c r="T12" i="4" s="1"/>
  <c r="Q18" i="4"/>
  <c r="R18" i="4"/>
  <c r="R20" i="4"/>
  <c r="R17" i="4" s="1"/>
  <c r="P21" i="4"/>
  <c r="P20" i="4" s="1"/>
  <c r="P19" i="4" s="1"/>
  <c r="P18" i="4" s="1"/>
  <c r="P17" i="4" s="1"/>
  <c r="Q21" i="4"/>
  <c r="Q20" i="4" s="1"/>
  <c r="Q17" i="4" s="1"/>
  <c r="R21" i="4"/>
  <c r="S21" i="4"/>
  <c r="S20" i="4" s="1"/>
  <c r="S19" i="4" s="1"/>
  <c r="S18" i="4" s="1"/>
  <c r="S17" i="4" s="1"/>
  <c r="T21" i="4"/>
  <c r="T20" i="4" s="1"/>
  <c r="P25" i="4"/>
  <c r="Q25" i="4"/>
  <c r="R25" i="4"/>
  <c r="S25" i="4"/>
  <c r="T25" i="4"/>
  <c r="P27" i="4"/>
  <c r="Q27" i="4"/>
  <c r="R27" i="4"/>
  <c r="S27" i="4"/>
  <c r="T27" i="4"/>
  <c r="P29" i="4"/>
  <c r="S29" i="4"/>
  <c r="T29" i="4"/>
  <c r="P30" i="4"/>
  <c r="Q30" i="4"/>
  <c r="R30" i="4"/>
  <c r="S30" i="4"/>
  <c r="Q32" i="4"/>
  <c r="R32" i="4"/>
  <c r="S32" i="4"/>
  <c r="P33" i="4"/>
  <c r="P32" i="4" s="1"/>
  <c r="P31" i="4" s="1"/>
  <c r="S33" i="4"/>
  <c r="S31" i="4" s="1"/>
  <c r="T33" i="4"/>
  <c r="T31" i="4" s="1"/>
  <c r="P35" i="4"/>
  <c r="S35" i="4"/>
  <c r="T35" i="4"/>
  <c r="P36" i="4"/>
  <c r="Q36" i="4"/>
  <c r="R36" i="4"/>
  <c r="S36" i="4"/>
  <c r="T36" i="4"/>
  <c r="P38" i="4"/>
  <c r="P37" i="4" s="1"/>
  <c r="Q38" i="4"/>
  <c r="R38" i="4"/>
  <c r="S38" i="4"/>
  <c r="S37" i="4" s="1"/>
  <c r="T38" i="4"/>
  <c r="T37" i="4" s="1"/>
  <c r="P39" i="4"/>
  <c r="S39" i="4"/>
  <c r="T39" i="4"/>
  <c r="Q43" i="4"/>
  <c r="R43" i="4"/>
  <c r="Q45" i="4"/>
  <c r="Q42" i="4" s="1"/>
  <c r="Q41" i="4" s="1"/>
  <c r="R45" i="4"/>
  <c r="R42" i="4" s="1"/>
  <c r="R41" i="4" s="1"/>
  <c r="P46" i="4"/>
  <c r="P45" i="4" s="1"/>
  <c r="Q46" i="4"/>
  <c r="R46" i="4"/>
  <c r="S46" i="4"/>
  <c r="S45" i="4" s="1"/>
  <c r="S43" i="4" s="1"/>
  <c r="T46" i="4"/>
  <c r="T43" i="4" s="1"/>
  <c r="R51" i="4"/>
  <c r="R53" i="4"/>
  <c r="R50" i="4" s="1"/>
  <c r="R49" i="4" s="1"/>
  <c r="P54" i="4"/>
  <c r="P51" i="4" s="1"/>
  <c r="Q54" i="4"/>
  <c r="R54" i="4"/>
  <c r="S54" i="4"/>
  <c r="S51" i="4" s="1"/>
  <c r="T54" i="4"/>
  <c r="T51" i="4" s="1"/>
  <c r="Q59" i="4"/>
  <c r="Q57" i="4" s="1"/>
  <c r="S59" i="4"/>
  <c r="S58" i="4" s="1"/>
  <c r="T59" i="4"/>
  <c r="T57" i="4" s="1"/>
  <c r="T56" i="4" s="1"/>
  <c r="P60" i="4"/>
  <c r="P59" i="4" s="1"/>
  <c r="P57" i="4" s="1"/>
  <c r="P56" i="4" s="1"/>
  <c r="Q60" i="4"/>
  <c r="R60" i="4"/>
  <c r="R59" i="4" s="1"/>
  <c r="R57" i="4" s="1"/>
  <c r="S64" i="4"/>
  <c r="S66" i="4"/>
  <c r="P67" i="4"/>
  <c r="P66" i="4" s="1"/>
  <c r="Q67" i="4"/>
  <c r="Q64" i="4" s="1"/>
  <c r="R67" i="4"/>
  <c r="S67" i="4"/>
  <c r="T67" i="4"/>
  <c r="T64" i="4" s="1"/>
  <c r="S71" i="4"/>
  <c r="S73" i="4"/>
  <c r="P74" i="4"/>
  <c r="P71" i="4" s="1"/>
  <c r="P70" i="4" s="1"/>
  <c r="P69" i="4" s="1"/>
  <c r="Q74" i="4"/>
  <c r="Q71" i="4" s="1"/>
  <c r="R74" i="4"/>
  <c r="S74" i="4"/>
  <c r="T74" i="4"/>
  <c r="T71" i="4" s="1"/>
  <c r="R78" i="4"/>
  <c r="R80" i="4"/>
  <c r="R77" i="4" s="1"/>
  <c r="R76" i="4" s="1"/>
  <c r="S80" i="4"/>
  <c r="P81" i="4"/>
  <c r="Q81" i="4"/>
  <c r="R81" i="4"/>
  <c r="S81" i="4"/>
  <c r="T81" i="4"/>
  <c r="P83" i="4"/>
  <c r="P80" i="4" s="1"/>
  <c r="P79" i="4" s="1"/>
  <c r="P78" i="4" s="1"/>
  <c r="S83" i="4"/>
  <c r="T83" i="4"/>
  <c r="T80" i="4" s="1"/>
  <c r="T79" i="4" s="1"/>
  <c r="T78" i="4" s="1"/>
  <c r="P85" i="4"/>
  <c r="Q87" i="4"/>
  <c r="R87" i="4"/>
  <c r="S89" i="4"/>
  <c r="S88" i="4" s="1"/>
  <c r="S87" i="4" s="1"/>
  <c r="T90" i="4"/>
  <c r="T91" i="4"/>
  <c r="T89" i="4" s="1"/>
  <c r="T88" i="4" s="1"/>
  <c r="T87" i="4" s="1"/>
  <c r="P92" i="4"/>
  <c r="P91" i="4" s="1"/>
  <c r="S92" i="4"/>
  <c r="S91" i="4" s="1"/>
  <c r="S90" i="4" s="1"/>
  <c r="T92" i="4"/>
  <c r="P95" i="4"/>
  <c r="P94" i="4" s="1"/>
  <c r="T95" i="4"/>
  <c r="T94" i="4" s="1"/>
  <c r="Q96" i="4"/>
  <c r="Q95" i="4" s="1"/>
  <c r="Q94" i="4" s="1"/>
  <c r="R96" i="4"/>
  <c r="R95" i="4" s="1"/>
  <c r="R94" i="4" s="1"/>
  <c r="R97" i="4"/>
  <c r="P98" i="4"/>
  <c r="P97" i="4" s="1"/>
  <c r="P96" i="4" s="1"/>
  <c r="Q98" i="4"/>
  <c r="Q97" i="4" s="1"/>
  <c r="R98" i="4"/>
  <c r="S98" i="4"/>
  <c r="S97" i="4" s="1"/>
  <c r="S96" i="4" s="1"/>
  <c r="S95" i="4" s="1"/>
  <c r="S94" i="4" s="1"/>
  <c r="T98" i="4"/>
  <c r="T97" i="4" s="1"/>
  <c r="T96" i="4" s="1"/>
  <c r="P99" i="4"/>
  <c r="Q99" i="4"/>
  <c r="R99" i="4"/>
  <c r="S99" i="4"/>
  <c r="T99" i="4"/>
  <c r="P101" i="4"/>
  <c r="Q101" i="4"/>
  <c r="R101" i="4"/>
  <c r="S101" i="4"/>
  <c r="T101" i="4"/>
  <c r="Q10" i="5" l="1"/>
  <c r="O21" i="5"/>
  <c r="O20" i="5"/>
  <c r="O19" i="5" s="1"/>
  <c r="O52" i="5"/>
  <c r="O51" i="5"/>
  <c r="P78" i="5"/>
  <c r="P77" i="5" s="1"/>
  <c r="P79" i="5"/>
  <c r="P80" i="5"/>
  <c r="O13" i="5"/>
  <c r="O12" i="5"/>
  <c r="Q51" i="5"/>
  <c r="Q52" i="5"/>
  <c r="Q126" i="5" s="1"/>
  <c r="Q9" i="5" s="1"/>
  <c r="P10" i="5"/>
  <c r="P62" i="5"/>
  <c r="Q79" i="5"/>
  <c r="Q78" i="5"/>
  <c r="Q77" i="5" s="1"/>
  <c r="Q80" i="5"/>
  <c r="O96" i="5"/>
  <c r="O95" i="5" s="1"/>
  <c r="O94" i="5" s="1"/>
  <c r="O97" i="5"/>
  <c r="Q12" i="5"/>
  <c r="Q13" i="5"/>
  <c r="P20" i="5"/>
  <c r="P19" i="5" s="1"/>
  <c r="P126" i="5" s="1"/>
  <c r="P9" i="5" s="1"/>
  <c r="P21" i="5"/>
  <c r="P52" i="5"/>
  <c r="P51" i="5"/>
  <c r="P64" i="4"/>
  <c r="P65" i="4"/>
  <c r="S77" i="4"/>
  <c r="S76" i="4" s="1"/>
  <c r="S79" i="4"/>
  <c r="S78" i="4" s="1"/>
  <c r="S63" i="4"/>
  <c r="S62" i="4" s="1"/>
  <c r="S65" i="4"/>
  <c r="T77" i="4"/>
  <c r="T76" i="4" s="1"/>
  <c r="S70" i="4"/>
  <c r="S69" i="4" s="1"/>
  <c r="S72" i="4"/>
  <c r="R64" i="4"/>
  <c r="R66" i="4"/>
  <c r="R63" i="4" s="1"/>
  <c r="R62" i="4" s="1"/>
  <c r="S44" i="4"/>
  <c r="S11" i="4"/>
  <c r="S10" i="4" s="1"/>
  <c r="S13" i="4"/>
  <c r="S12" i="4"/>
  <c r="T30" i="4"/>
  <c r="T32" i="4"/>
  <c r="T17" i="4"/>
  <c r="T19" i="4"/>
  <c r="T18" i="4" s="1"/>
  <c r="P90" i="4"/>
  <c r="P89" i="4"/>
  <c r="P88" i="4" s="1"/>
  <c r="P87" i="4" s="1"/>
  <c r="P63" i="4"/>
  <c r="P62" i="4" s="1"/>
  <c r="P58" i="4"/>
  <c r="S42" i="4"/>
  <c r="S41" i="4" s="1"/>
  <c r="R12" i="4"/>
  <c r="R14" i="4"/>
  <c r="R11" i="4" s="1"/>
  <c r="R10" i="4" s="1"/>
  <c r="Q78" i="4"/>
  <c r="Q80" i="4"/>
  <c r="Q77" i="4" s="1"/>
  <c r="Q76" i="4" s="1"/>
  <c r="P77" i="4"/>
  <c r="P76" i="4" s="1"/>
  <c r="R71" i="4"/>
  <c r="R73" i="4"/>
  <c r="R70" i="4" s="1"/>
  <c r="R69" i="4" s="1"/>
  <c r="Q51" i="4"/>
  <c r="Q53" i="4"/>
  <c r="Q50" i="4" s="1"/>
  <c r="Q49" i="4" s="1"/>
  <c r="P42" i="4"/>
  <c r="P41" i="4" s="1"/>
  <c r="P44" i="4"/>
  <c r="P43" i="4" s="1"/>
  <c r="Q14" i="4"/>
  <c r="Q11" i="4" s="1"/>
  <c r="Q10" i="4" s="1"/>
  <c r="Q103" i="4" s="1"/>
  <c r="Q12" i="4"/>
  <c r="P10" i="4"/>
  <c r="Q73" i="4"/>
  <c r="Q70" i="4" s="1"/>
  <c r="Q69" i="4" s="1"/>
  <c r="Q66" i="4"/>
  <c r="Q63" i="4" s="1"/>
  <c r="Q62" i="4" s="1"/>
  <c r="T58" i="4"/>
  <c r="S57" i="4"/>
  <c r="S56" i="4" s="1"/>
  <c r="T53" i="4"/>
  <c r="P53" i="4"/>
  <c r="T45" i="4"/>
  <c r="T14" i="4"/>
  <c r="T73" i="4"/>
  <c r="P73" i="4"/>
  <c r="P72" i="4" s="1"/>
  <c r="T66" i="4"/>
  <c r="S53" i="4"/>
  <c r="L11" i="3"/>
  <c r="M11" i="3"/>
  <c r="N11" i="3"/>
  <c r="L16" i="3"/>
  <c r="L31" i="3" s="1"/>
  <c r="M16" i="3"/>
  <c r="N16" i="3"/>
  <c r="L18" i="3"/>
  <c r="M18" i="3"/>
  <c r="M31" i="3" s="1"/>
  <c r="N18" i="3"/>
  <c r="L21" i="3"/>
  <c r="M21" i="3"/>
  <c r="N21" i="3"/>
  <c r="N31" i="3" s="1"/>
  <c r="L23" i="3"/>
  <c r="M23" i="3"/>
  <c r="N23" i="3"/>
  <c r="L25" i="3"/>
  <c r="M25" i="3"/>
  <c r="N25" i="3"/>
  <c r="L27" i="3"/>
  <c r="M27" i="3"/>
  <c r="N27" i="3"/>
  <c r="L29" i="3"/>
  <c r="M29" i="3"/>
  <c r="N29" i="3"/>
  <c r="O126" i="5" l="1"/>
  <c r="O9" i="5" s="1"/>
  <c r="O10" i="5"/>
  <c r="P50" i="4"/>
  <c r="P49" i="4" s="1"/>
  <c r="P52" i="4"/>
  <c r="T72" i="4"/>
  <c r="T70" i="4"/>
  <c r="T69" i="4" s="1"/>
  <c r="T50" i="4"/>
  <c r="T49" i="4" s="1"/>
  <c r="T52" i="4"/>
  <c r="S50" i="4"/>
  <c r="S49" i="4" s="1"/>
  <c r="S103" i="4" s="1"/>
  <c r="S52" i="4"/>
  <c r="T11" i="4"/>
  <c r="T10" i="4" s="1"/>
  <c r="T13" i="4"/>
  <c r="P103" i="4"/>
  <c r="R103" i="4"/>
  <c r="T63" i="4"/>
  <c r="T62" i="4" s="1"/>
  <c r="T65" i="4"/>
  <c r="T42" i="4"/>
  <c r="T41" i="4" s="1"/>
  <c r="T44" i="4"/>
  <c r="D13" i="2"/>
  <c r="D12" i="2" s="1"/>
  <c r="C14" i="2"/>
  <c r="C13" i="2" s="1"/>
  <c r="C12" i="2" s="1"/>
  <c r="D14" i="2"/>
  <c r="E14" i="2"/>
  <c r="E13" i="2" s="1"/>
  <c r="E12" i="2" s="1"/>
  <c r="F14" i="2"/>
  <c r="F13" i="2" s="1"/>
  <c r="F12" i="2" s="1"/>
  <c r="G14" i="2"/>
  <c r="G13" i="2" s="1"/>
  <c r="G12" i="2" s="1"/>
  <c r="C16" i="2"/>
  <c r="C18" i="2"/>
  <c r="F18" i="2"/>
  <c r="G18" i="2"/>
  <c r="C20" i="2"/>
  <c r="D20" i="2"/>
  <c r="E20" i="2"/>
  <c r="F20" i="2"/>
  <c r="G20" i="2"/>
  <c r="E22" i="2"/>
  <c r="D23" i="2"/>
  <c r="D22" i="2" s="1"/>
  <c r="E23" i="2"/>
  <c r="C24" i="2"/>
  <c r="C23" i="2" s="1"/>
  <c r="C22" i="2" s="1"/>
  <c r="F24" i="2"/>
  <c r="F23" i="2" s="1"/>
  <c r="F22" i="2" s="1"/>
  <c r="G24" i="2"/>
  <c r="G23" i="2" s="1"/>
  <c r="G22" i="2" s="1"/>
  <c r="C26" i="2"/>
  <c r="F26" i="2"/>
  <c r="G26" i="2"/>
  <c r="C28" i="2"/>
  <c r="F28" i="2"/>
  <c r="G28" i="2"/>
  <c r="C30" i="2"/>
  <c r="F30" i="2"/>
  <c r="G30" i="2"/>
  <c r="D33" i="2"/>
  <c r="D32" i="2" s="1"/>
  <c r="E33" i="2"/>
  <c r="E32" i="2" s="1"/>
  <c r="F33" i="2"/>
  <c r="F32" i="2" s="1"/>
  <c r="C34" i="2"/>
  <c r="F34" i="2"/>
  <c r="G34" i="2"/>
  <c r="C35" i="2"/>
  <c r="F35" i="2"/>
  <c r="G35" i="2"/>
  <c r="C37" i="2"/>
  <c r="C33" i="2" s="1"/>
  <c r="C32" i="2" s="1"/>
  <c r="G37" i="2"/>
  <c r="G33" i="2" s="1"/>
  <c r="G32" i="2" s="1"/>
  <c r="C38" i="2"/>
  <c r="F38" i="2"/>
  <c r="F37" i="2" s="1"/>
  <c r="G38" i="2"/>
  <c r="C40" i="2"/>
  <c r="F40" i="2"/>
  <c r="G40" i="2"/>
  <c r="C41" i="2"/>
  <c r="F41" i="2"/>
  <c r="G41" i="2"/>
  <c r="E43" i="2"/>
  <c r="D44" i="2"/>
  <c r="D43" i="2" s="1"/>
  <c r="E44" i="2"/>
  <c r="F44" i="2"/>
  <c r="C45" i="2"/>
  <c r="C44" i="2" s="1"/>
  <c r="F45" i="2"/>
  <c r="G45" i="2"/>
  <c r="G44" i="2" s="1"/>
  <c r="C46" i="2"/>
  <c r="D46" i="2"/>
  <c r="E46" i="2"/>
  <c r="D50" i="2"/>
  <c r="E50" i="2"/>
  <c r="C52" i="2"/>
  <c r="C51" i="2" s="1"/>
  <c r="F52" i="2"/>
  <c r="F51" i="2" s="1"/>
  <c r="F50" i="2" s="1"/>
  <c r="G52" i="2"/>
  <c r="G51" i="2" s="1"/>
  <c r="F54" i="2"/>
  <c r="C55" i="2"/>
  <c r="C54" i="2" s="1"/>
  <c r="F55" i="2"/>
  <c r="G55" i="2"/>
  <c r="G54" i="2" s="1"/>
  <c r="C58" i="2"/>
  <c r="C57" i="2" s="1"/>
  <c r="C59" i="2"/>
  <c r="C61" i="2"/>
  <c r="C62" i="2"/>
  <c r="C63" i="2"/>
  <c r="C65" i="2"/>
  <c r="D68" i="2"/>
  <c r="D67" i="2" s="1"/>
  <c r="F68" i="2"/>
  <c r="F67" i="2" s="1"/>
  <c r="C69" i="2"/>
  <c r="C68" i="2" s="1"/>
  <c r="C67" i="2" s="1"/>
  <c r="D69" i="2"/>
  <c r="E69" i="2"/>
  <c r="E68" i="2" s="1"/>
  <c r="E67" i="2" s="1"/>
  <c r="F69" i="2"/>
  <c r="G69" i="2"/>
  <c r="G68" i="2" s="1"/>
  <c r="G67" i="2" s="1"/>
  <c r="F76" i="2"/>
  <c r="F75" i="2" s="1"/>
  <c r="F74" i="2" s="1"/>
  <c r="C77" i="2"/>
  <c r="C76" i="2" s="1"/>
  <c r="D77" i="2"/>
  <c r="E77" i="2"/>
  <c r="F77" i="2"/>
  <c r="G77" i="2"/>
  <c r="G76" i="2" s="1"/>
  <c r="C79" i="2"/>
  <c r="D79" i="2"/>
  <c r="D76" i="2" s="1"/>
  <c r="D75" i="2" s="1"/>
  <c r="E79" i="2"/>
  <c r="E76" i="2" s="1"/>
  <c r="F79" i="2"/>
  <c r="G79" i="2"/>
  <c r="C81" i="2"/>
  <c r="D83" i="2"/>
  <c r="F83" i="2"/>
  <c r="C84" i="2"/>
  <c r="C83" i="2" s="1"/>
  <c r="D84" i="2"/>
  <c r="E84" i="2"/>
  <c r="E83" i="2" s="1"/>
  <c r="F84" i="2"/>
  <c r="G84" i="2"/>
  <c r="G83" i="2" s="1"/>
  <c r="D86" i="2"/>
  <c r="F86" i="2"/>
  <c r="C87" i="2"/>
  <c r="C86" i="2" s="1"/>
  <c r="D87" i="2"/>
  <c r="E87" i="2"/>
  <c r="E86" i="2" s="1"/>
  <c r="F87" i="2"/>
  <c r="G87" i="2"/>
  <c r="G86" i="2" s="1"/>
  <c r="D89" i="2"/>
  <c r="E89" i="2"/>
  <c r="D91" i="2"/>
  <c r="F91" i="2"/>
  <c r="C92" i="2"/>
  <c r="C91" i="2" s="1"/>
  <c r="D92" i="2"/>
  <c r="E92" i="2"/>
  <c r="E91" i="2" s="1"/>
  <c r="F92" i="2"/>
  <c r="G92" i="2"/>
  <c r="G91" i="2" s="1"/>
  <c r="D95" i="2"/>
  <c r="C96" i="2"/>
  <c r="D96" i="2"/>
  <c r="E96" i="2"/>
  <c r="E95" i="2" s="1"/>
  <c r="E94" i="2" s="1"/>
  <c r="C98" i="2"/>
  <c r="D98" i="2"/>
  <c r="E98" i="2"/>
  <c r="C100" i="2"/>
  <c r="C94" i="2" s="1"/>
  <c r="E100" i="2"/>
  <c r="C101" i="2"/>
  <c r="D101" i="2"/>
  <c r="D100" i="2" s="1"/>
  <c r="E101" i="2"/>
  <c r="T103" i="4" l="1"/>
  <c r="G75" i="2"/>
  <c r="G74" i="2" s="1"/>
  <c r="C75" i="2"/>
  <c r="E11" i="2"/>
  <c r="E75" i="2"/>
  <c r="C50" i="2"/>
  <c r="C43" i="2"/>
  <c r="D94" i="2"/>
  <c r="D74" i="2"/>
  <c r="D103" i="2"/>
  <c r="F43" i="2"/>
  <c r="G11" i="2"/>
  <c r="G104" i="2" s="1"/>
  <c r="C11" i="2"/>
  <c r="G50" i="2"/>
  <c r="G43" i="2"/>
  <c r="F11" i="2"/>
  <c r="F104" i="2" s="1"/>
  <c r="D11" i="2"/>
  <c r="D104" i="2" s="1"/>
  <c r="C12" i="1"/>
  <c r="C11" i="1" s="1"/>
  <c r="C21" i="1" s="1"/>
  <c r="E74" i="2" l="1"/>
  <c r="E103" i="2"/>
  <c r="E104" i="2"/>
  <c r="C103" i="2"/>
  <c r="C74" i="2"/>
  <c r="C104" i="2" s="1"/>
  <c r="F19" i="1"/>
  <c r="F18" i="1" s="1"/>
  <c r="F17" i="1" s="1"/>
  <c r="F15" i="1"/>
  <c r="F14" i="1" s="1"/>
  <c r="F13" i="1" s="1"/>
  <c r="G19" i="1"/>
  <c r="G18" i="1" s="1"/>
  <c r="G17" i="1" s="1"/>
  <c r="D20" i="1"/>
  <c r="D19" i="1" s="1"/>
  <c r="D18" i="1" s="1"/>
  <c r="D17" i="1" s="1"/>
  <c r="E20" i="1"/>
  <c r="E19" i="1" s="1"/>
  <c r="E18" i="1" s="1"/>
  <c r="E17" i="1" s="1"/>
  <c r="C19" i="1"/>
  <c r="C18" i="1" s="1"/>
  <c r="C17" i="1" s="1"/>
  <c r="G15" i="1"/>
  <c r="G14" i="1" s="1"/>
  <c r="G13" i="1" s="1"/>
  <c r="E16" i="1"/>
  <c r="E15" i="1" s="1"/>
  <c r="E14" i="1" s="1"/>
  <c r="E13" i="1" s="1"/>
  <c r="C15" i="1"/>
  <c r="C14" i="1" s="1"/>
  <c r="C13" i="1" s="1"/>
  <c r="D16" i="1"/>
  <c r="D15" i="1" s="1"/>
  <c r="D14" i="1" s="1"/>
  <c r="D13" i="1" s="1"/>
  <c r="G12" i="1" l="1"/>
  <c r="F12" i="1"/>
  <c r="D12" i="1"/>
  <c r="E12" i="1"/>
</calcChain>
</file>

<file path=xl/sharedStrings.xml><?xml version="1.0" encoding="utf-8"?>
<sst xmlns="http://schemas.openxmlformats.org/spreadsheetml/2006/main" count="869" uniqueCount="399">
  <si>
    <t>Приложение 1</t>
  </si>
  <si>
    <t>(руб.)</t>
  </si>
  <si>
    <t>000 01 00 00 00 00 0000 000</t>
  </si>
  <si>
    <t>ИСТОЧНИКИ ВНУТРЕННЕГО ФИНАНСИРОВАНИЯ ДЕФИЦИТОВ БЮДЖЕТОВ</t>
  </si>
  <si>
    <t>000 01 05 00 00 00 0000 000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</si>
  <si>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</si>
  <si>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</si>
  <si>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</si>
  <si>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</si>
  <si>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</si>
  <si>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</si>
  <si>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</si>
  <si>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</si>
  <si>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</si>
  <si>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</si>
  <si>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</si>
  <si>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</si>
  <si>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</si>
  <si>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</si>
  <si>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2015 год</t>
  </si>
  <si>
    <t>2016 год</t>
  </si>
  <si>
    <t xml:space="preserve">2015 год </t>
  </si>
  <si>
    <t xml:space="preserve">депутатов  Черкасского сельсовета </t>
  </si>
  <si>
    <t>2024 год</t>
  </si>
  <si>
    <t>2025 год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</si>
  <si>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</si>
  <si>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</si>
  <si>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Наименование кода</t>
  </si>
  <si>
    <t>к решению Совета</t>
  </si>
  <si>
    <t>Изменение остатков средств на счетах по учету средств бюджетов</t>
  </si>
  <si>
    <t>на 2024 год и на плановый период 2025-2026 годов</t>
  </si>
  <si>
    <t>2026 год</t>
  </si>
  <si>
    <t>Код источника финансирования по КИВФ, КИВнФ</t>
  </si>
  <si>
    <t>Источники финансирования дефицита бюджета поселения</t>
  </si>
  <si>
    <t>Всего источников финансирования дефицитов бюджетов</t>
  </si>
  <si>
    <t>Всего доходов</t>
  </si>
  <si>
    <t>х</t>
  </si>
  <si>
    <t>Итого внутренние обороты</t>
  </si>
  <si>
    <t>Прочие безвозмездные поступления учреждениям, находящимся в ведении органов местного самоуправления поселений</t>
  </si>
  <si>
    <t>3 03 99050 10 0000 180</t>
  </si>
  <si>
    <t>Прочие безвозмездные поступления</t>
  </si>
  <si>
    <t>3 03 99000 00 0000 180</t>
  </si>
  <si>
    <t>БЕЗВОЗМЕЗДНЫЕ ПОСТУПЛЕНИЯ ОТ ПРЕДПРИНИМАТЕЛЬСКОЙ И ИНОЙ ПРИНОСЯЩЕЙ ДОХОД ДЕЯТЕЛЬНОСТИ</t>
  </si>
  <si>
    <t>3 03 00000 00 0000 000</t>
  </si>
  <si>
    <t>Доходы    от    продажи    товаров,     осуществляемой  учреждениями,  находящимися  в  ведении   органов местного самоуправления муниципальных районов</t>
  </si>
  <si>
    <t>3 02 02050 10 0000 440</t>
  </si>
  <si>
    <t>Доходы от продажи товаров</t>
  </si>
  <si>
    <t>3 02 02000 00 0000 440</t>
  </si>
  <si>
    <t>Доходы    от    продажи    услуг,     оказываемых учреждениями,  находящимися  в  ведении   органов местного самоуправления муниципальных районов</t>
  </si>
  <si>
    <t>3 02 01050 10 0000 130</t>
  </si>
  <si>
    <t>Доходы от продажи услуг</t>
  </si>
  <si>
    <t>3 02 01000 00 0000 130</t>
  </si>
  <si>
    <t>РЫНОЧНЫЕ ПРОДАЖИ ТОВАРОВ И УСЛУГ</t>
  </si>
  <si>
    <t>3 02 00000 00 0000 000</t>
  </si>
  <si>
    <t>ДОХОДЫ ОТ ПРЕДПРИНИМАТЕЛЬСКОЙ И ИНОЙ ПРИНОСЯЩЕЙ ДОХОД ДЕЯТЕЛЬНОСТИ</t>
  </si>
  <si>
    <t>3 00 00000 00 0000 000</t>
  </si>
  <si>
    <t>Прочие межбюджетные трансферты, передаваемые бюджетам сельских поселений</t>
  </si>
  <si>
    <t>2 02 49999 10 0000 150</t>
  </si>
  <si>
    <t>Прочие межбюджетные трансферты, передаваемые бюджетам</t>
  </si>
  <si>
    <t>2 02 49999 00 0000 150</t>
  </si>
  <si>
    <t>Иные межбюджетные трансферты</t>
  </si>
  <si>
    <t>2 02 40000 00 0000 150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</si>
  <si>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</si>
  <si>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2 02 35118 10 0000 150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</si>
  <si>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</si>
  <si>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2 02 35118 00 0000 150</t>
  </si>
  <si>
    <t xml:space="preserve">Субвенции бюджетам бюджетной системы Российской Федерации </t>
  </si>
  <si>
    <t>2 02 30000 00 0000 150</t>
  </si>
  <si>
    <t>Прочие субсидии бюджетам сельских поселений</t>
  </si>
  <si>
    <t>2 02 29999 10 0000 150</t>
  </si>
  <si>
    <t>Прочие субсидии</t>
  </si>
  <si>
    <t>2 02 29999 00 0000 150</t>
  </si>
  <si>
    <t>Субсидии бюджетам бюджетной системы Российской Федерации (межбюджетные субсидии)</t>
  </si>
  <si>
    <t>2 02 20000 00 0000 150</t>
  </si>
  <si>
    <t>Прочие дотации бюджетам сельских поселений</t>
  </si>
  <si>
    <t>2 02 19999 10 0000 150</t>
  </si>
  <si>
    <t>Прочие дотации</t>
  </si>
  <si>
    <t>2 02 19999 00 0000 150</t>
  </si>
  <si>
    <t>Дотации бюджетам сельских поселений на выравнивание бюджетной обеспеченности из бюджетов муниципальных районов</t>
  </si>
  <si>
    <t>2 02 16001 10 0000 150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</si>
  <si>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</si>
  <si>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2 02 16001 00 0000 150</t>
  </si>
  <si>
    <t>Дотации бюджетам сельских поселений на выравнивание бюджетной обеспеченности из бюджета субьекта Российской Федерации</t>
  </si>
  <si>
    <t>2 02 15001 10 0000 150</t>
  </si>
  <si>
    <t>Дотации на выравнивание бюджетной обеспеченности</t>
  </si>
  <si>
    <t>2 02 15001 00 0000 150</t>
  </si>
  <si>
    <t>Дотации бюджетам бюджетной системы Российской Федерации</t>
  </si>
  <si>
    <t>2 02 10000 00 0000 150</t>
  </si>
  <si>
    <t>БЕЗВОЗМЕЗДНЫЕ ПОСТУПЛЕНИЯ ОТ ДРУГИХ БЮДЖЕТОВ БЮДЖЕТНОЙ СИСТЕМЫ РОССИЙСКОЙ ФЕДЕРАЦИИ</t>
  </si>
  <si>
    <t>2 02 00000 00 0000 000</t>
  </si>
  <si>
    <t>БЕЗВОЗМЕЗДНЫЕ ПОСТУПЛЕНИЯ</t>
  </si>
  <si>
    <t>2 00 00000 00 0000 000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</si>
  <si>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</si>
  <si>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1 16 02020 02 0000 140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</si>
  <si>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</si>
  <si>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1 16 02000 02 0000 140</t>
  </si>
  <si>
    <t>ШТРАФЫ, САНКЦИИ, ВОЗМЕЩЕНИЕ УЩЕРБА</t>
  </si>
  <si>
    <t>1 16 00000 00 0000 000</t>
  </si>
  <si>
    <t>Инициативные платежи, зачисляемые в бюджеты сельских поселений (средства, поступающие на благоустройство (устройство) детской (игровой, спортивной, спортивно-игровой) площадки)</t>
  </si>
  <si>
    <t>1 17 15030 10 0014 150</t>
  </si>
  <si>
    <t>Инициативные платежи, зачисляемые в бюджеты сельских поселений</t>
  </si>
  <si>
    <t>1 17 15030 10 0000 150</t>
  </si>
  <si>
    <t>Инициативные платежи</t>
  </si>
  <si>
    <t>1 17 15000 00 0000 150</t>
  </si>
  <si>
    <t>ПРОЧИЕ НЕНАЛОГОВЫЕ ДОХОДЫ</t>
  </si>
  <si>
    <t>1 17 00000 00 0000 000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</si>
  <si>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</si>
  <si>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1 11 05035 10 0000 120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</si>
  <si>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</si>
  <si>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1 11 05030 00 0000 120</t>
  </si>
  <si>
    <t>Доходы, получаемые в виде арендной платы 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</si>
  <si>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1 11 05025 10 0000 120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</si>
  <si>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</si>
  <si>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1 11 05020 00 0000 120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</si>
  <si>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</si>
  <si>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1 11 05000 00 0000 120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</si>
  <si>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</si>
  <si>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</si>
  <si>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</si>
  <si>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1 08 04020 01 1000 110</t>
  </si>
  <si>
    <t>1 08 04020 01 0000 110</t>
  </si>
  <si>
    <t>Государственная пошлина за совершение нотариальных действий ( за исключением действий, совершаемых консульскими учреждениями Российской Федерации)</t>
  </si>
  <si>
    <t>1 08 04000 01 0000 110</t>
  </si>
  <si>
    <t>ГОСУДАРСТВЕННАЯ ПОШЛИНА</t>
  </si>
  <si>
    <t>1 08 00000 00 0000 000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</si>
  <si>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</si>
  <si>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1 06 06043 10 1000 110</t>
  </si>
  <si>
    <t>Земельный налог с физических лиц, обладающих земельным участком, расположенным в границах сельских поселений</t>
  </si>
  <si>
    <t>1 06 06043 10 0000 110</t>
  </si>
  <si>
    <t>Земельный налог с физических лиц</t>
  </si>
  <si>
    <t>1 06 06040 00 0000 110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</si>
  <si>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</si>
  <si>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1 06 06033 10 1000 110</t>
  </si>
  <si>
    <t>Земельный налог с организаций, обладающих земельным участком, расположенным в границах сельских поселений</t>
  </si>
  <si>
    <t>1 06 06033 10 0000 110</t>
  </si>
  <si>
    <t>Земельный налог с организаций</t>
  </si>
  <si>
    <t>1 06 06030 00 0000 110</t>
  </si>
  <si>
    <t>Земельный налог</t>
  </si>
  <si>
    <t>1 06 06000 00 0000 110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</si>
  <si>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</si>
  <si>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1 06 01030 10 1000 110</t>
  </si>
  <si>
    <t>Транспортный налог с физических лиц</t>
  </si>
  <si>
    <t>1 06 04012 02 0000 110</t>
  </si>
  <si>
    <t>Транспортный налог с организаций</t>
  </si>
  <si>
    <t>1 06 04011 02 0000 110</t>
  </si>
  <si>
    <t>Транспортный налог</t>
  </si>
  <si>
    <t>1 06 04000 02 0000 110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</si>
  <si>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</t>
  </si>
  <si>
    <t>1 06 01030 10 0000 110</t>
  </si>
  <si>
    <t>Налог на имущество физических лиц</t>
  </si>
  <si>
    <t>1 06 01000 00 0000 110</t>
  </si>
  <si>
    <t>НАЛОГИ НА ИМУЩЕСТВО</t>
  </si>
  <si>
    <t>1 06 00000 00 0000 000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</si>
  <si>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</si>
  <si>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1 05 03010 01 1000 110</t>
  </si>
  <si>
    <t>Единый сельскохозяйственный налог</t>
  </si>
  <si>
    <t>1 05 03010 01 0000 110</t>
  </si>
  <si>
    <t>1 05 03000 01 0000 110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</si>
  <si>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</si>
  <si>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1 05 01021 01 1000 110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</si>
  <si>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</si>
  <si>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1 05 01021 01 0000 110</t>
  </si>
  <si>
    <t>1 05 01020 01 0000 110</t>
  </si>
  <si>
    <t xml:space="preserve"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 </t>
  </si>
  <si>
    <t>1 05 01011 01 1000 110</t>
  </si>
  <si>
    <t>Налог, взимаемый с налогоплательщиков, выбравших в качестве объекта налогообложения доходы</t>
  </si>
  <si>
    <t>1 05 01011 01 0000 110</t>
  </si>
  <si>
    <t>1 05 01010 01 0000 110</t>
  </si>
  <si>
    <t>Налог, взимаемый в связи с применением упрощенной системы налогообложения</t>
  </si>
  <si>
    <t>1 05 01000 00 0000 110</t>
  </si>
  <si>
    <t>НАЛОГИ НА СОВОКУПНЫЙ ДОХОД</t>
  </si>
  <si>
    <t>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</si>
  <si>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</si>
  <si>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</si>
  <si>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</si>
  <si>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</si>
  <si>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</si>
  <si>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</si>
  <si>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</si>
  <si>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</si>
  <si>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</si>
  <si>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</si>
  <si>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</si>
  <si>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</si>
  <si>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</si>
  <si>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</si>
  <si>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</si>
  <si>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1 03 02230 01 0000 110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</si>
  <si>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</si>
  <si>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</si>
  <si>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ТОВАРЫ (РАБОТЫ, УСЛУГИ), РЕАЛИЗУЕМЫЕ НА ТЕРРИТОРИИ РОССИЙСКОЙ ФЕДЕРАЦИИ</t>
  </si>
  <si>
    <t>1 03 00000 00 0000 000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</si>
  <si>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</si>
  <si>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1 01 02080 01 1000 110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</si>
  <si>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</si>
  <si>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1 01 02080 01 0000 110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</si>
  <si>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</si>
  <si>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1 01 02030 01 1000 110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</si>
  <si>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</si>
  <si>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</si>
  <si>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</si>
  <si>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1 01 02020 01 1000 110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</si>
  <si>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</si>
  <si>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1 01 02020 01 0000 110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</si>
  <si>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</t>
    </r>
    <r>
      <rPr>
        <sz val="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 </t>
    </r>
  </si>
  <si>
    <t>1 01 02010 01 1000 110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</si>
  <si>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</t>
    </r>
    <r>
      <rPr>
        <sz val="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 228 Налогового кодекса Российской Федерации</t>
    </r>
  </si>
  <si>
    <t>1 01 02010 01 0000 110</t>
  </si>
  <si>
    <t>Налог на доходы физических лиц</t>
  </si>
  <si>
    <t>1 01 02000 01 0000 110</t>
  </si>
  <si>
    <t>НАЛОГИ НА ПРИБЫЛЬ, ДОХОДЫ</t>
  </si>
  <si>
    <t>1 01 00000 00 0000 000</t>
  </si>
  <si>
    <t>НАЛОГОВЫЕ И НЕНАЛОГОВЫЕ ДОХОДЫ</t>
  </si>
  <si>
    <t>1 00 00000 00 0000 000</t>
  </si>
  <si>
    <t>Наименование кода дохода бюджета</t>
  </si>
  <si>
    <t>Код бюджетной классификации Российской Федерации</t>
  </si>
  <si>
    <t>Поступление доходов в бюджет по кодам видов доходов, подвидов доходов на 2024 год и на плановый период 2025, 2026 годов</t>
  </si>
  <si>
    <t xml:space="preserve">                                                                            </t>
  </si>
  <si>
    <t xml:space="preserve">Черкасского сельсовета </t>
  </si>
  <si>
    <t xml:space="preserve">                                                                                                  </t>
  </si>
  <si>
    <t>к решению Совета депутатов</t>
  </si>
  <si>
    <t xml:space="preserve">                                                                 </t>
  </si>
  <si>
    <t>Приложение 2</t>
  </si>
  <si>
    <t xml:space="preserve">                                                           </t>
  </si>
  <si>
    <t>ИТОГО РАСХОДОВ:</t>
  </si>
  <si>
    <t>Физическая культура</t>
  </si>
  <si>
    <t>ФИЗИЧЕСКАЯ КУЛЬТУРА И СПОРТ</t>
  </si>
  <si>
    <t xml:space="preserve">Пенсионное обеспечение </t>
  </si>
  <si>
    <t>СОЦИАЛЬНАЯ ПОЛИТИКА</t>
  </si>
  <si>
    <t xml:space="preserve">Культура </t>
  </si>
  <si>
    <t>КУЛЬТУРА, КИНЕМАТОГРАФИЯ</t>
  </si>
  <si>
    <t>Благоустройство</t>
  </si>
  <si>
    <t>ЖИЛИЩНО-КОММУНАЛЬНОЕ ХОЗЯЙСТВО</t>
  </si>
  <si>
    <t>Дорожное хозяйство (дорожные фонды)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</si>
  <si>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</si>
  <si>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</si>
  <si>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 xml:space="preserve">Защита населения и территории от чрезвычайных ситуаций природного и техногенного характера, пожарная безопасность </t>
  </si>
  <si>
    <t>НАЦИОНАЛЬНАЯ БЕЗОПАСНОСТЬ И ПРАВООХРАНИТЕЛЬНАЯ ДЕЯТЕЛЬНОСТЬ</t>
  </si>
  <si>
    <t>Мобилизационная и вневойсковая подготовка</t>
  </si>
  <si>
    <t>НАЦИОНАЛЬНАЯ ОБОРОНА</t>
  </si>
  <si>
    <t>Другие общегосударственные вопросы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</si>
  <si>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</si>
  <si>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</si>
  <si>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Фукционирование высшего должностного лица субъекта Российской Федерации и муниципального образования</t>
  </si>
  <si>
    <t xml:space="preserve">ОБЩЕГОСУДАРСТВЕННЫЕ ВОПРОСЫ </t>
  </si>
  <si>
    <t>Условно утвержденные расходы</t>
  </si>
  <si>
    <t>принадлеж</t>
  </si>
  <si>
    <t>ЭКР</t>
  </si>
  <si>
    <t>ПР</t>
  </si>
  <si>
    <t>РЗ</t>
  </si>
  <si>
    <t>Раздел, подраздел</t>
  </si>
  <si>
    <t>Наименование расходов</t>
  </si>
  <si>
    <t>Распределение бюджетных ассигнований бюджета поселения на 2024 год  и на плановый период 2025 и 2026 годов по разделам, подразделам расходов классификации расходов бюджета</t>
  </si>
  <si>
    <t>Черкасского сельсовета</t>
  </si>
  <si>
    <t>Приложение № 3</t>
  </si>
  <si>
    <t/>
  </si>
  <si>
    <t>ИТОГО ПО РАЗДЕЛАМ РАСХОДОВ</t>
  </si>
  <si>
    <t>675П5И170Д</t>
  </si>
  <si>
    <t>Иные закупки товаров, работ и услуг для обеспечения государственных (муниципальных) нужд</t>
  </si>
  <si>
    <t>Мероприятия по завершению реализации инициативных проектов (благоустройство (устройство) детской (игровой, спортивной, спортивно-игровой) площадки)</t>
  </si>
  <si>
    <t>675П5S170Д</t>
  </si>
  <si>
    <t>Реализация инициативных проектов (благоустройство (устройство) детской (игровой, спортивной, спортивно-игровой) площадки)</t>
  </si>
  <si>
    <t>675П500000</t>
  </si>
  <si>
    <t>Приоритетный проект "Вовлечение жителей муниципальных образований Оренбургской области в процессе выбора и реализации инициативных проектов"</t>
  </si>
  <si>
    <t>Приоритетные проекты Оренбургской области</t>
  </si>
  <si>
    <t>Муниципальная программа  "Реализация муниципальной политики на территории муниципального образования Черкасский сельсовет Саракташского района Оренбургской области"</t>
  </si>
  <si>
    <t>Публичные нормативные социальные выплаты гражданам</t>
  </si>
  <si>
    <t>Предоставление пенсии за выслугу лет муниципальным служащим</t>
  </si>
  <si>
    <t>Комплекс процессных мероприятий "Обеспечение реализации программы"</t>
  </si>
  <si>
    <t>Комплексы процессных мероприятий</t>
  </si>
  <si>
    <t>Пенсионное обеспечение</t>
  </si>
  <si>
    <t>Социальная политика</t>
  </si>
  <si>
    <t>67404Т0090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</si>
  <si>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</si>
  <si>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67404Т0080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</si>
  <si>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</si>
  <si>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240</t>
  </si>
  <si>
    <t>Мероприятия, направленные на развитие культуры на территории муниципального образования поселения</t>
  </si>
  <si>
    <t>Комплекс процессных мероприятий "Развитие культуры"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</si>
  <si>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области"</t>
  </si>
  <si>
    <t>Культура</t>
  </si>
  <si>
    <t>Мероприятия по благоустройству территории муниципального образования поселения</t>
  </si>
  <si>
    <t>Комплекс процессных мероприятий "Благоустройство территории Черкасского сельсовета"</t>
  </si>
  <si>
    <t>Содержание и ремонт, капитальный ремонт автомобильных дорог общего пользования и искусственных сооружений на них</t>
  </si>
  <si>
    <t>Комплекс процессных мероприятий "Развитие дорожного хозяйства"</t>
  </si>
  <si>
    <t>Меры поддержки добровольных народных дружин</t>
  </si>
  <si>
    <t>Комплекс процессных мероприятий "Безопасность"</t>
  </si>
  <si>
    <t>Мероприятия по обеспечению пожарной безопасности на территории муниципального образования поселения</t>
  </si>
  <si>
    <t>120</t>
  </si>
  <si>
    <t>Расходы на выплаты персоналу государственных (муниципальных) органов</t>
  </si>
  <si>
    <t>Осуществление первичного воинского учета органами местного самоуправления поселений, муниципальных и городских округов</t>
  </si>
  <si>
    <t>Уплата налогов, сборов и иных платежей</t>
  </si>
  <si>
    <t xml:space="preserve">Членские взносы в Совет (ассоциацию) муниципальных образований </t>
  </si>
  <si>
    <t>67405Т0050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</si>
  <si>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</si>
  <si>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>540</t>
  </si>
  <si>
    <t>67405Т0060</t>
  </si>
  <si>
    <t>Иные межбюджетные трансферты, передаваемые районному бюджету из бюджетов поселений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</t>
  </si>
  <si>
    <t>67405Т0030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</si>
  <si>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</si>
  <si>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>850</t>
  </si>
  <si>
    <t xml:space="preserve">Центральный аппарат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</si>
  <si>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</si>
  <si>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</si>
  <si>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</si>
  <si>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</si>
  <si>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Квартал IV</t>
  </si>
  <si>
    <t>Квартал III</t>
  </si>
  <si>
    <t>Квартал II</t>
  </si>
  <si>
    <t>Квартал I</t>
  </si>
  <si>
    <t>КВР</t>
  </si>
  <si>
    <t>КЦСР</t>
  </si>
  <si>
    <t>КФСР</t>
  </si>
  <si>
    <t>Наименование</t>
  </si>
  <si>
    <t>Распределение бюджетных ассигнований бюджета поселения по разделам, подразделам, целевым статьям (муниципальным программам Черкасского сельсовета и непрограммным направлениям деятельности), группам и подгруппам видов расходов классификации расходов  на 2024 год и на плановый период 2025 и 2026 годов</t>
  </si>
  <si>
    <t xml:space="preserve">к решению Совета депутатов </t>
  </si>
  <si>
    <t>Приложение № 4</t>
  </si>
  <si>
    <t>ИТОГО РАСХОДОВ</t>
  </si>
  <si>
    <t>Прочая закупка товаров, работ и услуг</t>
  </si>
  <si>
    <t>Иные пенсии, социальные доплаты к пенсиям</t>
  </si>
  <si>
    <t>Закупка энергетических ресурсов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</si>
  <si>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</si>
  <si>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Фонд оплаты труда государственных (муниципальных) органов</t>
  </si>
  <si>
    <t>Уплата иных платежей</t>
  </si>
  <si>
    <t>Членские взносы в Совет (ассоциацию) муниципальных образований</t>
  </si>
  <si>
    <t xml:space="preserve">Другие общегосударственные вопросы </t>
  </si>
  <si>
    <t>Уплата налога на имущество организаций и земельного налога</t>
  </si>
  <si>
    <t>Иные выплаты персоналу государственных (муниципальных) органов, за исключением фонда оплаты труда</t>
  </si>
  <si>
    <t>Центральный аппарат</t>
  </si>
  <si>
    <t>Администрация муниципального образования Черкасский сельсовет</t>
  </si>
  <si>
    <t>ВР</t>
  </si>
  <si>
    <t>ЦСР</t>
  </si>
  <si>
    <t>ВЕД</t>
  </si>
  <si>
    <t>Ведомственная структура расходов бюджета поселения на 2024 год и на плановый период 2025-2026 годов</t>
  </si>
  <si>
    <t>Приложение № 5</t>
  </si>
  <si>
    <t>Приложение № 6</t>
  </si>
  <si>
    <t>Черкасского совета</t>
  </si>
  <si>
    <t>РАСПРЕДЕЛЕНИЕ БЮДЖЕТНЫХ АССИГНОВАНИЙ БЮДЖЕТА ПОСЕЛЕНИЯ ПО ЦЕЛЕВЫМ СТАТЬЯМ (МУНИЦИПАЛЬНЫМ ПРОГРАММАМ ЧЕРКАССКОГО СОВЕТА И НЕПРОГРАММНЫМ  НАПРАВЛЕНИЯМ ДЕЯТЕЛЬНОСТИ), РАЗДЕЛАМ, ПОДРАЗДЕЛАМ, ГРУППАМ И  ПОДГРУППАМ ВИДОВ РАСХОДОВ КЛАССИФИКАЦИИ РАСХОДОВ НА 2024 ГОД И НА ПЛАНОВЫЙ ПЕРИОД 2025 И 2026 ГОДОВ</t>
  </si>
  <si>
    <t>6700000000</t>
  </si>
  <si>
    <t>Комплекс процессных мепроприятий "Безопасность"</t>
  </si>
  <si>
    <t>000</t>
  </si>
  <si>
    <t>Защита населения и территории от чрезвычайных ситуаций природного и техногенного характера, пожарная безопасность</t>
  </si>
  <si>
    <t>Комплекс процессных мепроприятий "Обеспечение реализации программы"</t>
  </si>
  <si>
    <t>310</t>
  </si>
  <si>
    <t>ИТОГО</t>
  </si>
  <si>
    <t>Итого</t>
  </si>
  <si>
    <t>КОСГУ</t>
  </si>
  <si>
    <t>Вид расходов</t>
  </si>
  <si>
    <t>Целевая статья</t>
  </si>
  <si>
    <t>Подраздел</t>
  </si>
  <si>
    <t>Раздел</t>
  </si>
  <si>
    <t>Объем ассигнований на исполнение публичных нормативных обязательств</t>
  </si>
  <si>
    <t>Код бюджетной классификации</t>
  </si>
  <si>
    <t>Наименование публичного обязательства</t>
  </si>
  <si>
    <t>№ п/п</t>
  </si>
  <si>
    <t>Объем бюджетных ассигнований на исполнение публичных нормативных обязательств, предусмотренных бюджетом муниципального образования Черкасский сельсовет на 2024 год и на плановый период 2025 и 2026 годов</t>
  </si>
  <si>
    <t>Приложение № 7</t>
  </si>
  <si>
    <t>Расходы на оплату коммунальных услуг учреждений, включая автономные и бюджетные учреждения (тыс. рублей)</t>
  </si>
  <si>
    <t>работники учреждений и организаций</t>
  </si>
  <si>
    <t>иные работники ОМСУ</t>
  </si>
  <si>
    <t>муниципальные служащие</t>
  </si>
  <si>
    <t>работники организаций и учреждений, получающие заработную плату на уровне МРОТ (включая работников органов местного самоуправления), в том числе:</t>
  </si>
  <si>
    <t>2.5</t>
  </si>
  <si>
    <t>работники учреждений, не вошедшие в категории, поименованные в указах Президента Российской Федерации от 07.05.2012</t>
  </si>
  <si>
    <t>2.4</t>
  </si>
  <si>
    <t>в сфере физической культуры и спорта</t>
  </si>
  <si>
    <t>в сфере образования</t>
  </si>
  <si>
    <t>в сфере культуры</t>
  </si>
  <si>
    <t>итого работников дополнительного образования</t>
  </si>
  <si>
    <t>2.3.2</t>
  </si>
  <si>
    <t>в сфере архивов</t>
  </si>
  <si>
    <t>итого работников учреждений культуры</t>
  </si>
  <si>
    <t>2.3.1</t>
  </si>
  <si>
    <t>работники бюджетной сферы, поименованные в указах Президента Российской Федерации от 07.05.2012</t>
  </si>
  <si>
    <t>2.3</t>
  </si>
  <si>
    <t>работники органов местного самоуправления (за исключением муниципальных служащих и получающих заработную плату на уровне МРОТ)</t>
  </si>
  <si>
    <t>2.2</t>
  </si>
  <si>
    <t>муниципальные должности и муниципальные служащие  (за исключением муниципальных служащих получающих заработную плату на уровне МРОТ)</t>
  </si>
  <si>
    <t>2.1</t>
  </si>
  <si>
    <t>Численность, в т.ч.:</t>
  </si>
  <si>
    <t>2</t>
  </si>
  <si>
    <t>работники организаций и учреждений, получающие заработную плату на уровне МРОТ (включая работников органов местного самоуправления)</t>
  </si>
  <si>
    <t>1.5</t>
  </si>
  <si>
    <t>1.4</t>
  </si>
  <si>
    <t>1.3.2</t>
  </si>
  <si>
    <t>1.3.1</t>
  </si>
  <si>
    <t>работники бюджетной сферы, поименованные в указах Президента Российской Федерации от 07.05.2012, в том числе:</t>
  </si>
  <si>
    <t>1.3</t>
  </si>
  <si>
    <t>работники органов местного самоуправления (за исключением муниципальных служащих и работников,  получающих заработную плату на уровне МРОТ)</t>
  </si>
  <si>
    <t>1.2</t>
  </si>
  <si>
    <t>муниципальные должности и муниципальные служащие (за исключением муниципальных служащих получающих заработную плату на уровне МРОТ)</t>
  </si>
  <si>
    <t>1.1</t>
  </si>
  <si>
    <t>Расходы на оплату труда с начислениями (тыс. рублей), в том числе:</t>
  </si>
  <si>
    <t>Наименование показателя</t>
  </si>
  <si>
    <t>№ 
п/п</t>
  </si>
  <si>
    <t xml:space="preserve">Основные параметры первоочередных расходов бюджета на 2024 год </t>
  </si>
  <si>
    <t>Приложение № 8</t>
  </si>
  <si>
    <t>от 25 декабря 2024 года № 201</t>
  </si>
  <si>
    <t>Черкасского сельсовета от 25 декабря 2024 года № 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</si>
</sst>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#,##0.0"/>
    <numFmt numFmtId="165" formatCode="0;[Red]0"/>
    <numFmt numFmtId="166" formatCode="#,##0.00;[Red]\-#,##0.00;0.00"/>
    <numFmt numFmtId="167" formatCode="000"/>
    <numFmt numFmtId="168" formatCode="00"/>
    <numFmt numFmtId="169" formatCode="0000"/>
    <numFmt numFmtId="170" formatCode="0.00;[Red]0.00"/>
    <numFmt numFmtId="171" formatCode="0000000000"/>
    <numFmt numFmtId="172" formatCode="0000000"/>
    <numFmt numFmtId="173" formatCode="000000"/>
    <numFmt numFmtId="174" formatCode="#,##0.00;[Red]#,##0.00"/>
    <numFmt numFmtId="175" formatCode="#,##0.00_ ;[Red]\-#,##0.00\ "/>
    <numFmt numFmtId="176" formatCode="_-* #,##0.00_р_._-;\-* #,##0.00_р_._-;_-* &quot;-&quot;??_р_._-;_-@_-"/>
    <numFmt numFmtId="177" formatCode="_-* #,##0.0_р_._-;\-* #,##0.0_р_._-;_-* &quot;-&quot;??_р_._-;_-@_-"/>
  </numFmts>
  <fonts count="4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Arial Cyr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8">
    <xf numFmtId="0" fontId="0" fillId="0" borderId="0"/>
    <xf numFmtId="0" fontId="5" fillId="0" borderId="0"/>
    <xf numFmtId="0" fontId="5" fillId="0" borderId="0"/>
    <xf numFmtId="0" fontId="2" fillId="0" borderId="0"/>
    <xf numFmtId="0" fontId="7" fillId="0" borderId="0"/>
    <xf numFmtId="0" fontId="1" fillId="0" borderId="0"/>
    <xf numFmtId="0" fontId="35" fillId="0" borderId="0"/>
    <xf numFmtId="176" fontId="35" fillId="0" borderId="0" applyFont="0" applyFill="0" applyBorder="0" applyAlignment="0" applyProtection="0"/>
  </cellStyleXfs>
  <cellXfs count="689">
    <xf numFmtId="0" fontId="0" fillId="0" borderId="0" xfId="0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justify" vertical="top" wrapText="1"/>
    </xf>
    <xf numFmtId="3" fontId="3" fillId="0" borderId="0" xfId="0" applyNumberFormat="1" applyFont="1" applyAlignment="1">
      <alignment horizontal="right" wrapText="1"/>
    </xf>
    <xf numFmtId="3" fontId="4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4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3" fillId="0" borderId="1" xfId="0" applyFont="1" applyBorder="1" applyAlignment="1">
      <alignment horizontal="justify" vertical="top" wrapText="1"/>
    </xf>
    <xf numFmtId="4" fontId="3" fillId="0" borderId="1" xfId="0" applyNumberFormat="1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2" borderId="0" xfId="0" applyFont="1" applyFill="1"/>
    <xf numFmtId="0" fontId="0" fillId="0" borderId="0" xfId="0" applyFill="1"/>
    <xf numFmtId="3" fontId="9" fillId="0" borderId="0" xfId="0" applyNumberFormat="1" applyFont="1" applyFill="1"/>
    <xf numFmtId="0" fontId="0" fillId="0" borderId="0" xfId="0" applyFill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top" wrapText="1"/>
    </xf>
    <xf numFmtId="3" fontId="9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top" wrapText="1"/>
    </xf>
    <xf numFmtId="3" fontId="9" fillId="3" borderId="1" xfId="0" applyNumberFormat="1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justify" vertical="center" wrapText="1"/>
    </xf>
    <xf numFmtId="0" fontId="11" fillId="3" borderId="1" xfId="0" applyFont="1" applyFill="1" applyBorder="1" applyAlignment="1">
      <alignment horizontal="center" vertical="top" wrapText="1"/>
    </xf>
    <xf numFmtId="4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justify" vertical="center" wrapText="1"/>
    </xf>
    <xf numFmtId="0" fontId="9" fillId="3" borderId="1" xfId="0" applyFont="1" applyFill="1" applyBorder="1" applyAlignment="1">
      <alignment horizontal="center" vertical="top" wrapText="1"/>
    </xf>
    <xf numFmtId="4" fontId="9" fillId="0" borderId="1" xfId="0" applyNumberFormat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justify" vertical="center" wrapText="1"/>
    </xf>
    <xf numFmtId="0" fontId="9" fillId="4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/>
    </xf>
    <xf numFmtId="0" fontId="12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0" fillId="3" borderId="1" xfId="0" applyFont="1" applyFill="1" applyBorder="1" applyAlignment="1">
      <alignment horizontal="center" vertical="top"/>
    </xf>
    <xf numFmtId="0" fontId="12" fillId="0" borderId="3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/>
    </xf>
    <xf numFmtId="1" fontId="9" fillId="3" borderId="1" xfId="0" applyNumberFormat="1" applyFont="1" applyFill="1" applyBorder="1" applyAlignment="1">
      <alignment horizontal="center" vertical="top" wrapText="1"/>
    </xf>
    <xf numFmtId="0" fontId="12" fillId="2" borderId="1" xfId="4" applyFont="1" applyFill="1" applyBorder="1" applyAlignment="1">
      <alignment horizontal="left" vertical="top" wrapText="1"/>
    </xf>
    <xf numFmtId="49" fontId="12" fillId="2" borderId="1" xfId="4" applyNumberFormat="1" applyFont="1" applyFill="1" applyBorder="1" applyAlignment="1" applyProtection="1">
      <alignment horizontal="center" wrapText="1"/>
      <protection locked="0"/>
    </xf>
    <xf numFmtId="4" fontId="0" fillId="0" borderId="0" xfId="0" applyNumberFormat="1"/>
    <xf numFmtId="164" fontId="9" fillId="3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top" wrapText="1"/>
    </xf>
    <xf numFmtId="3" fontId="9" fillId="0" borderId="5" xfId="0" applyNumberFormat="1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/>
    </xf>
    <xf numFmtId="0" fontId="11" fillId="0" borderId="1" xfId="0" applyFont="1" applyBorder="1" applyAlignment="1">
      <alignment horizontal="justify" vertical="top" wrapText="1"/>
    </xf>
    <xf numFmtId="0" fontId="11" fillId="0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justify" vertical="top" wrapText="1"/>
    </xf>
    <xf numFmtId="0" fontId="15" fillId="3" borderId="6" xfId="0" applyFont="1" applyFill="1" applyBorder="1" applyAlignment="1">
      <alignment horizontal="left" vertical="top" wrapText="1"/>
    </xf>
    <xf numFmtId="0" fontId="12" fillId="0" borderId="5" xfId="0" applyFont="1" applyFill="1" applyBorder="1" applyAlignment="1">
      <alignment horizontal="left" vertical="top" wrapText="1"/>
    </xf>
    <xf numFmtId="49" fontId="12" fillId="0" borderId="1" xfId="0" applyNumberFormat="1" applyFont="1" applyFill="1" applyBorder="1" applyAlignment="1">
      <alignment horizontal="center" wrapText="1"/>
    </xf>
    <xf numFmtId="1" fontId="12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1" fontId="12" fillId="0" borderId="7" xfId="0" applyNumberFormat="1" applyFont="1" applyBorder="1" applyAlignment="1">
      <alignment horizontal="center" wrapText="1"/>
    </xf>
    <xf numFmtId="1" fontId="12" fillId="0" borderId="6" xfId="0" applyNumberFormat="1" applyFont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right"/>
    </xf>
    <xf numFmtId="3" fontId="3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5" fillId="0" borderId="0" xfId="1"/>
    <xf numFmtId="0" fontId="3" fillId="0" borderId="0" xfId="1" applyFo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4" fontId="18" fillId="0" borderId="8" xfId="1" applyNumberFormat="1" applyFont="1" applyFill="1" applyBorder="1" applyAlignment="1" applyProtection="1">
      <protection hidden="1"/>
    </xf>
    <xf numFmtId="4" fontId="18" fillId="0" borderId="9" xfId="1" applyNumberFormat="1" applyFont="1" applyFill="1" applyBorder="1" applyAlignment="1" applyProtection="1">
      <protection hidden="1"/>
    </xf>
    <xf numFmtId="0" fontId="18" fillId="0" borderId="9" xfId="1" applyNumberFormat="1" applyFont="1" applyFill="1" applyBorder="1" applyAlignment="1" applyProtection="1">
      <protection hidden="1"/>
    </xf>
    <xf numFmtId="0" fontId="18" fillId="0" borderId="9" xfId="1" applyNumberFormat="1" applyFont="1" applyFill="1" applyBorder="1" applyAlignment="1" applyProtection="1">
      <alignment horizontal="center"/>
      <protection hidden="1"/>
    </xf>
    <xf numFmtId="166" fontId="19" fillId="0" borderId="1" xfId="1" applyNumberFormat="1" applyFont="1" applyFill="1" applyBorder="1" applyAlignment="1" applyProtection="1">
      <protection hidden="1"/>
    </xf>
    <xf numFmtId="167" fontId="19" fillId="0" borderId="1" xfId="1" applyNumberFormat="1" applyFont="1" applyFill="1" applyBorder="1" applyAlignment="1" applyProtection="1">
      <alignment horizontal="center"/>
      <protection hidden="1"/>
    </xf>
    <xf numFmtId="168" fontId="19" fillId="0" borderId="1" xfId="1" applyNumberFormat="1" applyFont="1" applyFill="1" applyBorder="1" applyAlignment="1" applyProtection="1">
      <alignment horizontal="center"/>
      <protection hidden="1"/>
    </xf>
    <xf numFmtId="167" fontId="19" fillId="0" borderId="1" xfId="1" applyNumberFormat="1" applyFont="1" applyFill="1" applyBorder="1" applyAlignment="1" applyProtection="1">
      <alignment horizontal="left" vertical="distributed" wrapText="1"/>
      <protection hidden="1"/>
    </xf>
    <xf numFmtId="166" fontId="18" fillId="0" borderId="1" xfId="1" applyNumberFormat="1" applyFont="1" applyFill="1" applyBorder="1" applyAlignment="1" applyProtection="1">
      <protection hidden="1"/>
    </xf>
    <xf numFmtId="167" fontId="18" fillId="0" borderId="1" xfId="1" applyNumberFormat="1" applyFont="1" applyFill="1" applyBorder="1" applyAlignment="1" applyProtection="1">
      <alignment horizontal="center"/>
      <protection hidden="1"/>
    </xf>
    <xf numFmtId="168" fontId="18" fillId="0" borderId="1" xfId="1" applyNumberFormat="1" applyFont="1" applyFill="1" applyBorder="1" applyAlignment="1" applyProtection="1">
      <alignment horizontal="center"/>
      <protection hidden="1"/>
    </xf>
    <xf numFmtId="167" fontId="18" fillId="0" borderId="1" xfId="1" applyNumberFormat="1" applyFont="1" applyFill="1" applyBorder="1" applyAlignment="1" applyProtection="1">
      <alignment horizontal="left" vertical="distributed" wrapText="1"/>
      <protection hidden="1"/>
    </xf>
    <xf numFmtId="166" fontId="19" fillId="0" borderId="15" xfId="1" applyNumberFormat="1" applyFont="1" applyFill="1" applyBorder="1" applyAlignment="1" applyProtection="1">
      <protection hidden="1"/>
    </xf>
    <xf numFmtId="166" fontId="19" fillId="0" borderId="14" xfId="1" applyNumberFormat="1" applyFont="1" applyFill="1" applyBorder="1" applyAlignment="1" applyProtection="1">
      <protection hidden="1"/>
    </xf>
    <xf numFmtId="168" fontId="19" fillId="0" borderId="14" xfId="1" applyNumberFormat="1" applyFont="1" applyFill="1" applyBorder="1" applyAlignment="1" applyProtection="1">
      <alignment horizontal="center"/>
      <protection hidden="1"/>
    </xf>
    <xf numFmtId="166" fontId="18" fillId="0" borderId="15" xfId="1" applyNumberFormat="1" applyFont="1" applyFill="1" applyBorder="1" applyAlignment="1" applyProtection="1">
      <protection hidden="1"/>
    </xf>
    <xf numFmtId="166" fontId="18" fillId="0" borderId="14" xfId="1" applyNumberFormat="1" applyFont="1" applyFill="1" applyBorder="1" applyAlignment="1" applyProtection="1">
      <protection hidden="1"/>
    </xf>
    <xf numFmtId="168" fontId="18" fillId="0" borderId="14" xfId="1" applyNumberFormat="1" applyFont="1" applyFill="1" applyBorder="1" applyAlignment="1" applyProtection="1">
      <alignment horizontal="center"/>
      <protection hidden="1"/>
    </xf>
    <xf numFmtId="0" fontId="20" fillId="0" borderId="0" xfId="1" applyFont="1"/>
    <xf numFmtId="0" fontId="5" fillId="0" borderId="0" xfId="1" applyBorder="1"/>
    <xf numFmtId="166" fontId="18" fillId="0" borderId="19" xfId="1" applyNumberFormat="1" applyFont="1" applyFill="1" applyBorder="1" applyAlignment="1" applyProtection="1">
      <protection hidden="1"/>
    </xf>
    <xf numFmtId="166" fontId="18" fillId="0" borderId="20" xfId="1" applyNumberFormat="1" applyFont="1" applyFill="1" applyBorder="1" applyAlignment="1" applyProtection="1">
      <protection hidden="1"/>
    </xf>
    <xf numFmtId="168" fontId="18" fillId="0" borderId="20" xfId="1" applyNumberFormat="1" applyFont="1" applyFill="1" applyBorder="1" applyAlignment="1" applyProtection="1">
      <alignment horizontal="center"/>
      <protection hidden="1"/>
    </xf>
    <xf numFmtId="168" fontId="18" fillId="0" borderId="2" xfId="1" applyNumberFormat="1" applyFont="1" applyFill="1" applyBorder="1" applyAlignment="1" applyProtection="1">
      <alignment horizontal="center"/>
      <protection hidden="1"/>
    </xf>
    <xf numFmtId="4" fontId="18" fillId="0" borderId="19" xfId="1" applyNumberFormat="1" applyFont="1" applyFill="1" applyBorder="1" applyAlignment="1" applyProtection="1">
      <alignment horizontal="right" vertical="center"/>
      <protection hidden="1"/>
    </xf>
    <xf numFmtId="4" fontId="18" fillId="0" borderId="2" xfId="1" applyNumberFormat="1" applyFont="1" applyFill="1" applyBorder="1" applyAlignment="1" applyProtection="1">
      <alignment horizontal="right" vertical="center"/>
      <protection hidden="1"/>
    </xf>
    <xf numFmtId="0" fontId="18" fillId="0" borderId="2" xfId="1" applyNumberFormat="1" applyFont="1" applyFill="1" applyBorder="1" applyAlignment="1" applyProtection="1">
      <alignment horizontal="center" vertical="center"/>
      <protection hidden="1"/>
    </xf>
    <xf numFmtId="0" fontId="18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26" xfId="1" applyNumberFormat="1" applyFont="1" applyFill="1" applyBorder="1" applyAlignment="1" applyProtection="1">
      <alignment horizontal="center" vertical="center"/>
      <protection hidden="1"/>
    </xf>
    <xf numFmtId="0" fontId="18" fillId="0" borderId="27" xfId="1" applyNumberFormat="1" applyFont="1" applyFill="1" applyBorder="1" applyAlignment="1" applyProtection="1">
      <alignment horizontal="center" vertical="center"/>
      <protection hidden="1"/>
    </xf>
    <xf numFmtId="0" fontId="18" fillId="0" borderId="28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29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30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21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centerContinuous" vertical="center"/>
      <protection hidden="1"/>
    </xf>
    <xf numFmtId="0" fontId="18" fillId="0" borderId="0" xfId="1" applyNumberFormat="1" applyFont="1" applyFill="1" applyAlignment="1" applyProtection="1">
      <alignment horizontal="right"/>
      <protection hidden="1"/>
    </xf>
    <xf numFmtId="0" fontId="20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166" fontId="3" fillId="0" borderId="0" xfId="1" applyNumberFormat="1" applyFont="1" applyFill="1" applyAlignment="1" applyProtection="1">
      <protection hidden="1"/>
    </xf>
    <xf numFmtId="167" fontId="4" fillId="0" borderId="0" xfId="1" applyNumberFormat="1" applyFont="1" applyFill="1" applyAlignment="1" applyProtection="1">
      <protection hidden="1"/>
    </xf>
    <xf numFmtId="169" fontId="4" fillId="0" borderId="0" xfId="1" applyNumberFormat="1" applyFont="1" applyFill="1" applyAlignment="1" applyProtection="1">
      <protection hidden="1"/>
    </xf>
    <xf numFmtId="0" fontId="19" fillId="0" borderId="0" xfId="1" applyNumberFormat="1" applyFont="1" applyFill="1" applyAlignment="1" applyProtection="1">
      <protection hidden="1"/>
    </xf>
    <xf numFmtId="166" fontId="19" fillId="0" borderId="0" xfId="2" applyNumberFormat="1" applyFont="1" applyFill="1" applyAlignment="1" applyProtection="1">
      <protection hidden="1"/>
    </xf>
    <xf numFmtId="0" fontId="19" fillId="0" borderId="0" xfId="2" applyNumberFormat="1" applyFont="1" applyFill="1" applyAlignment="1" applyProtection="1">
      <protection hidden="1"/>
    </xf>
    <xf numFmtId="0" fontId="19" fillId="0" borderId="0" xfId="1" applyFont="1" applyAlignment="1" applyProtection="1">
      <alignment horizontal="left"/>
      <protection hidden="1"/>
    </xf>
    <xf numFmtId="170" fontId="5" fillId="0" borderId="0" xfId="1" applyNumberFormat="1"/>
    <xf numFmtId="0" fontId="5" fillId="0" borderId="0" xfId="1" applyAlignment="1">
      <alignment horizontal="right"/>
    </xf>
    <xf numFmtId="0" fontId="5" fillId="0" borderId="0" xfId="1" applyFill="1" applyAlignment="1">
      <alignment horizontal="right"/>
    </xf>
    <xf numFmtId="0" fontId="5" fillId="0" borderId="0" xfId="1" applyAlignment="1">
      <alignment horizontal="justify" vertical="justify"/>
    </xf>
    <xf numFmtId="0" fontId="22" fillId="0" borderId="0" xfId="1" applyNumberFormat="1" applyFont="1" applyFill="1" applyAlignment="1" applyProtection="1">
      <protection hidden="1"/>
    </xf>
    <xf numFmtId="4" fontId="23" fillId="0" borderId="1" xfId="1" applyNumberFormat="1" applyFont="1" applyFill="1" applyBorder="1" applyAlignment="1" applyProtection="1">
      <protection hidden="1"/>
    </xf>
    <xf numFmtId="3" fontId="23" fillId="0" borderId="1" xfId="1" applyNumberFormat="1" applyFont="1" applyFill="1" applyBorder="1" applyAlignment="1" applyProtection="1">
      <protection hidden="1"/>
    </xf>
    <xf numFmtId="0" fontId="23" fillId="0" borderId="1" xfId="1" applyNumberFormat="1" applyFont="1" applyFill="1" applyBorder="1" applyAlignment="1" applyProtection="1">
      <alignment horizontal="right"/>
      <protection hidden="1"/>
    </xf>
    <xf numFmtId="171" fontId="23" fillId="0" borderId="1" xfId="1" applyNumberFormat="1" applyFont="1" applyFill="1" applyBorder="1" applyAlignment="1" applyProtection="1">
      <alignment horizontal="right"/>
      <protection hidden="1"/>
    </xf>
    <xf numFmtId="0" fontId="23" fillId="0" borderId="1" xfId="1" applyNumberFormat="1" applyFont="1" applyFill="1" applyBorder="1" applyAlignment="1" applyProtection="1">
      <protection hidden="1"/>
    </xf>
    <xf numFmtId="0" fontId="5" fillId="0" borderId="32" xfId="1" applyBorder="1" applyAlignment="1" applyProtection="1">
      <alignment horizontal="justify" vertical="justify"/>
      <protection hidden="1"/>
    </xf>
    <xf numFmtId="0" fontId="22" fillId="0" borderId="0" xfId="1" applyNumberFormat="1" applyFont="1" applyFill="1" applyBorder="1" applyAlignment="1" applyProtection="1">
      <protection hidden="1"/>
    </xf>
    <xf numFmtId="4" fontId="22" fillId="0" borderId="1" xfId="1" applyNumberFormat="1" applyFont="1" applyFill="1" applyBorder="1"/>
    <xf numFmtId="3" fontId="22" fillId="0" borderId="1" xfId="1" applyNumberFormat="1" applyFont="1" applyBorder="1"/>
    <xf numFmtId="4" fontId="22" fillId="0" borderId="1" xfId="1" applyNumberFormat="1" applyFont="1" applyFill="1" applyBorder="1" applyAlignment="1" applyProtection="1">
      <protection hidden="1"/>
    </xf>
    <xf numFmtId="0" fontId="23" fillId="0" borderId="1" xfId="1" applyFont="1" applyBorder="1"/>
    <xf numFmtId="167" fontId="22" fillId="0" borderId="1" xfId="1" applyNumberFormat="1" applyFont="1" applyBorder="1"/>
    <xf numFmtId="0" fontId="24" fillId="0" borderId="1" xfId="5" applyFont="1" applyBorder="1" applyAlignment="1">
      <alignment horizontal="right"/>
    </xf>
    <xf numFmtId="168" fontId="22" fillId="0" borderId="1" xfId="1" applyNumberFormat="1" applyFont="1" applyFill="1" applyBorder="1" applyAlignment="1" applyProtection="1">
      <protection hidden="1"/>
    </xf>
    <xf numFmtId="169" fontId="22" fillId="0" borderId="1" xfId="1" applyNumberFormat="1" applyFont="1" applyFill="1" applyBorder="1" applyAlignment="1" applyProtection="1">
      <protection hidden="1"/>
    </xf>
    <xf numFmtId="172" fontId="22" fillId="0" borderId="1" xfId="1" applyNumberFormat="1" applyFont="1" applyFill="1" applyBorder="1" applyAlignment="1" applyProtection="1">
      <alignment horizontal="left" vertical="justify" wrapText="1"/>
      <protection hidden="1"/>
    </xf>
    <xf numFmtId="167" fontId="22" fillId="0" borderId="1" xfId="1" applyNumberFormat="1" applyFont="1" applyFill="1" applyBorder="1" applyAlignment="1" applyProtection="1">
      <alignment horizontal="left" vertical="justify" wrapText="1"/>
      <protection hidden="1"/>
    </xf>
    <xf numFmtId="167" fontId="23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5" fillId="0" borderId="0" xfId="1" applyBorder="1" applyAlignment="1" applyProtection="1">
      <alignment horizontal="justify" vertical="justify"/>
      <protection hidden="1"/>
    </xf>
    <xf numFmtId="0" fontId="24" fillId="0" borderId="1" xfId="5" applyFont="1" applyBorder="1"/>
    <xf numFmtId="167" fontId="23" fillId="0" borderId="1" xfId="1" applyNumberFormat="1" applyFont="1" applyBorder="1"/>
    <xf numFmtId="171" fontId="23" fillId="0" borderId="1" xfId="1" applyNumberFormat="1" applyFont="1" applyFill="1" applyBorder="1"/>
    <xf numFmtId="168" fontId="23" fillId="0" borderId="1" xfId="1" applyNumberFormat="1" applyFont="1" applyFill="1" applyBorder="1" applyAlignment="1" applyProtection="1">
      <protection hidden="1"/>
    </xf>
    <xf numFmtId="169" fontId="23" fillId="0" borderId="1" xfId="1" applyNumberFormat="1" applyFont="1" applyFill="1" applyBorder="1" applyAlignment="1" applyProtection="1">
      <protection hidden="1"/>
    </xf>
    <xf numFmtId="169" fontId="23" fillId="0" borderId="1" xfId="1" applyNumberFormat="1" applyFont="1" applyFill="1" applyBorder="1" applyAlignment="1" applyProtection="1">
      <alignment horizontal="left" vertical="justify" wrapText="1"/>
      <protection hidden="1"/>
    </xf>
    <xf numFmtId="167" fontId="23" fillId="0" borderId="5" xfId="1" applyNumberFormat="1" applyFont="1" applyFill="1" applyBorder="1" applyAlignment="1" applyProtection="1">
      <alignment horizontal="left" vertical="justify" wrapText="1"/>
      <protection hidden="1"/>
    </xf>
    <xf numFmtId="167" fontId="22" fillId="0" borderId="5" xfId="1" applyNumberFormat="1" applyFont="1" applyFill="1" applyBorder="1" applyAlignment="1" applyProtection="1">
      <alignment horizontal="left" vertical="justify" wrapText="1"/>
      <protection hidden="1"/>
    </xf>
    <xf numFmtId="0" fontId="22" fillId="0" borderId="1" xfId="1" applyFont="1" applyBorder="1"/>
    <xf numFmtId="173" fontId="22" fillId="0" borderId="1" xfId="1" applyNumberFormat="1" applyFont="1" applyFill="1" applyBorder="1"/>
    <xf numFmtId="169" fontId="23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23" fillId="0" borderId="33" xfId="1" applyNumberFormat="1" applyFont="1" applyFill="1" applyBorder="1" applyAlignment="1" applyProtection="1">
      <alignment horizontal="justify" vertical="justify" wrapText="1"/>
      <protection hidden="1"/>
    </xf>
    <xf numFmtId="169" fontId="23" fillId="0" borderId="18" xfId="1" applyNumberFormat="1" applyFont="1" applyFill="1" applyBorder="1" applyAlignment="1" applyProtection="1">
      <alignment horizontal="justify" vertical="justify" wrapText="1"/>
      <protection hidden="1"/>
    </xf>
    <xf numFmtId="4" fontId="23" fillId="0" borderId="1" xfId="1" applyNumberFormat="1" applyFont="1" applyFill="1" applyBorder="1"/>
    <xf numFmtId="3" fontId="23" fillId="0" borderId="1" xfId="1" applyNumberFormat="1" applyFont="1" applyBorder="1"/>
    <xf numFmtId="167" fontId="23" fillId="0" borderId="13" xfId="1" applyNumberFormat="1" applyFont="1" applyFill="1" applyBorder="1" applyAlignment="1" applyProtection="1">
      <alignment horizontal="left" vertical="justify" wrapText="1"/>
      <protection hidden="1"/>
    </xf>
    <xf numFmtId="3" fontId="22" fillId="0" borderId="1" xfId="1" applyNumberFormat="1" applyFont="1" applyFill="1" applyBorder="1"/>
    <xf numFmtId="0" fontId="22" fillId="0" borderId="1" xfId="1" applyFont="1" applyFill="1" applyBorder="1"/>
    <xf numFmtId="0" fontId="24" fillId="0" borderId="1" xfId="5" applyFont="1" applyFill="1" applyBorder="1" applyAlignment="1">
      <alignment horizontal="right"/>
    </xf>
    <xf numFmtId="172" fontId="22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4" fillId="0" borderId="1" xfId="5" applyFont="1" applyBorder="1" applyAlignment="1">
      <alignment vertical="distributed"/>
    </xf>
    <xf numFmtId="169" fontId="23" fillId="0" borderId="14" xfId="1" applyNumberFormat="1" applyFont="1" applyFill="1" applyBorder="1" applyAlignment="1" applyProtection="1">
      <alignment horizontal="justify" vertical="justify" wrapText="1"/>
      <protection hidden="1"/>
    </xf>
    <xf numFmtId="167" fontId="22" fillId="0" borderId="1" xfId="1" applyNumberFormat="1" applyFont="1" applyFill="1" applyBorder="1"/>
    <xf numFmtId="3" fontId="22" fillId="0" borderId="1" xfId="1" applyNumberFormat="1" applyFont="1" applyFill="1" applyBorder="1" applyAlignment="1" applyProtection="1">
      <protection hidden="1"/>
    </xf>
    <xf numFmtId="166" fontId="22" fillId="0" borderId="1" xfId="1" applyNumberFormat="1" applyFont="1" applyFill="1" applyBorder="1" applyAlignment="1" applyProtection="1">
      <protection hidden="1"/>
    </xf>
    <xf numFmtId="167" fontId="22" fillId="0" borderId="1" xfId="1" applyNumberFormat="1" applyFont="1" applyFill="1" applyBorder="1" applyAlignment="1" applyProtection="1">
      <alignment horizontal="right"/>
      <protection hidden="1"/>
    </xf>
    <xf numFmtId="169" fontId="23" fillId="0" borderId="34" xfId="1" applyNumberFormat="1" applyFont="1" applyFill="1" applyBorder="1" applyAlignment="1" applyProtection="1">
      <alignment horizontal="justify" vertical="justify" wrapText="1"/>
      <protection hidden="1"/>
    </xf>
    <xf numFmtId="169" fontId="23" fillId="0" borderId="35" xfId="1" applyNumberFormat="1" applyFont="1" applyFill="1" applyBorder="1" applyAlignment="1" applyProtection="1">
      <alignment horizontal="justify" vertical="justify" wrapText="1"/>
      <protection hidden="1"/>
    </xf>
    <xf numFmtId="166" fontId="22" fillId="0" borderId="14" xfId="1" applyNumberFormat="1" applyFont="1" applyFill="1" applyBorder="1" applyAlignment="1" applyProtection="1">
      <protection hidden="1"/>
    </xf>
    <xf numFmtId="166" fontId="22" fillId="0" borderId="5" xfId="1" applyNumberFormat="1" applyFont="1" applyFill="1" applyBorder="1" applyAlignment="1" applyProtection="1">
      <protection hidden="1"/>
    </xf>
    <xf numFmtId="167" fontId="23" fillId="0" borderId="1" xfId="1" applyNumberFormat="1" applyFont="1" applyFill="1" applyBorder="1" applyAlignment="1" applyProtection="1">
      <alignment horizontal="right"/>
      <protection hidden="1"/>
    </xf>
    <xf numFmtId="169" fontId="22" fillId="0" borderId="13" xfId="1" applyNumberFormat="1" applyFont="1" applyFill="1" applyBorder="1" applyAlignment="1" applyProtection="1">
      <protection hidden="1"/>
    </xf>
    <xf numFmtId="169" fontId="22" fillId="0" borderId="1" xfId="1" applyNumberFormat="1" applyFont="1" applyFill="1" applyBorder="1" applyAlignment="1" applyProtection="1">
      <alignment horizontal="justify" vertical="justify" wrapText="1"/>
      <protection hidden="1"/>
    </xf>
    <xf numFmtId="171" fontId="23" fillId="0" borderId="14" xfId="1" applyNumberFormat="1" applyFont="1" applyFill="1" applyBorder="1" applyAlignment="1" applyProtection="1">
      <alignment horizontal="right"/>
      <protection hidden="1"/>
    </xf>
    <xf numFmtId="168" fontId="23" fillId="0" borderId="14" xfId="1" applyNumberFormat="1" applyFont="1" applyFill="1" applyBorder="1" applyAlignment="1" applyProtection="1">
      <protection hidden="1"/>
    </xf>
    <xf numFmtId="3" fontId="23" fillId="3" borderId="1" xfId="1" applyNumberFormat="1" applyFont="1" applyFill="1" applyBorder="1" applyAlignment="1" applyProtection="1">
      <protection hidden="1"/>
    </xf>
    <xf numFmtId="166" fontId="22" fillId="3" borderId="14" xfId="1" applyNumberFormat="1" applyFont="1" applyFill="1" applyBorder="1" applyAlignment="1" applyProtection="1">
      <protection hidden="1"/>
    </xf>
    <xf numFmtId="166" fontId="22" fillId="3" borderId="1" xfId="1" applyNumberFormat="1" applyFont="1" applyFill="1" applyBorder="1" applyAlignment="1" applyProtection="1">
      <protection hidden="1"/>
    </xf>
    <xf numFmtId="166" fontId="22" fillId="3" borderId="5" xfId="1" applyNumberFormat="1" applyFont="1" applyFill="1" applyBorder="1" applyAlignment="1" applyProtection="1">
      <protection hidden="1"/>
    </xf>
    <xf numFmtId="167" fontId="23" fillId="3" borderId="1" xfId="1" applyNumberFormat="1" applyFont="1" applyFill="1" applyBorder="1" applyAlignment="1" applyProtection="1">
      <alignment horizontal="right"/>
      <protection hidden="1"/>
    </xf>
    <xf numFmtId="171" fontId="23" fillId="3" borderId="14" xfId="1" applyNumberFormat="1" applyFont="1" applyFill="1" applyBorder="1" applyAlignment="1" applyProtection="1">
      <alignment horizontal="right"/>
      <protection hidden="1"/>
    </xf>
    <xf numFmtId="168" fontId="23" fillId="3" borderId="14" xfId="1" applyNumberFormat="1" applyFont="1" applyFill="1" applyBorder="1" applyAlignment="1" applyProtection="1">
      <protection hidden="1"/>
    </xf>
    <xf numFmtId="169" fontId="22" fillId="3" borderId="13" xfId="1" applyNumberFormat="1" applyFont="1" applyFill="1" applyBorder="1" applyAlignment="1" applyProtection="1">
      <protection hidden="1"/>
    </xf>
    <xf numFmtId="168" fontId="22" fillId="0" borderId="14" xfId="1" applyNumberFormat="1" applyFont="1" applyFill="1" applyBorder="1" applyAlignment="1" applyProtection="1">
      <protection hidden="1"/>
    </xf>
    <xf numFmtId="167" fontId="22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22" fillId="0" borderId="14" xfId="1" applyNumberFormat="1" applyFont="1" applyFill="1" applyBorder="1" applyAlignment="1" applyProtection="1">
      <alignment horizontal="justify" vertical="justify" wrapText="1"/>
      <protection hidden="1"/>
    </xf>
    <xf numFmtId="171" fontId="22" fillId="0" borderId="14" xfId="1" applyNumberFormat="1" applyFont="1" applyFill="1" applyBorder="1" applyAlignment="1" applyProtection="1">
      <alignment horizontal="right"/>
      <protection hidden="1"/>
    </xf>
    <xf numFmtId="172" fontId="22" fillId="0" borderId="13" xfId="1" applyNumberFormat="1" applyFont="1" applyFill="1" applyBorder="1" applyAlignment="1" applyProtection="1">
      <alignment horizontal="justify" vertical="justify" wrapText="1"/>
      <protection hidden="1"/>
    </xf>
    <xf numFmtId="172" fontId="22" fillId="0" borderId="5" xfId="1" applyNumberFormat="1" applyFont="1" applyFill="1" applyBorder="1" applyAlignment="1" applyProtection="1">
      <alignment horizontal="justify" vertical="justify" wrapText="1"/>
      <protection hidden="1"/>
    </xf>
    <xf numFmtId="169" fontId="23" fillId="0" borderId="5" xfId="1" applyNumberFormat="1" applyFont="1" applyFill="1" applyBorder="1" applyAlignment="1" applyProtection="1">
      <alignment horizontal="justify" vertical="justify" wrapText="1"/>
      <protection hidden="1"/>
    </xf>
    <xf numFmtId="167" fontId="22" fillId="3" borderId="1" xfId="1" applyNumberFormat="1" applyFont="1" applyFill="1" applyBorder="1" applyAlignment="1" applyProtection="1">
      <alignment horizontal="right"/>
      <protection hidden="1"/>
    </xf>
    <xf numFmtId="168" fontId="22" fillId="3" borderId="14" xfId="1" applyNumberFormat="1" applyFont="1" applyFill="1" applyBorder="1" applyAlignment="1" applyProtection="1">
      <protection hidden="1"/>
    </xf>
    <xf numFmtId="172" fontId="22" fillId="3" borderId="13" xfId="1" applyNumberFormat="1" applyFont="1" applyFill="1" applyBorder="1" applyAlignment="1" applyProtection="1">
      <alignment horizontal="justify" vertical="justify" wrapText="1"/>
      <protection hidden="1"/>
    </xf>
    <xf numFmtId="172" fontId="22" fillId="3" borderId="5" xfId="1" applyNumberFormat="1" applyFont="1" applyFill="1" applyBorder="1" applyAlignment="1" applyProtection="1">
      <alignment horizontal="justify" vertical="justify" wrapText="1"/>
      <protection hidden="1"/>
    </xf>
    <xf numFmtId="169" fontId="23" fillId="3" borderId="5" xfId="1" applyNumberFormat="1" applyFont="1" applyFill="1" applyBorder="1" applyAlignment="1" applyProtection="1">
      <alignment horizontal="justify" vertical="justify" wrapText="1"/>
      <protection hidden="1"/>
    </xf>
    <xf numFmtId="167" fontId="22" fillId="3" borderId="1" xfId="1" applyNumberFormat="1" applyFont="1" applyFill="1" applyBorder="1" applyAlignment="1" applyProtection="1">
      <alignment horizontal="justify" vertical="justify" wrapText="1"/>
      <protection hidden="1"/>
    </xf>
    <xf numFmtId="172" fontId="22" fillId="3" borderId="14" xfId="1" applyNumberFormat="1" applyFont="1" applyFill="1" applyBorder="1" applyAlignment="1" applyProtection="1">
      <alignment horizontal="justify" vertical="justify" wrapText="1"/>
      <protection hidden="1"/>
    </xf>
    <xf numFmtId="172" fontId="22" fillId="3" borderId="1" xfId="1" applyNumberFormat="1" applyFont="1" applyFill="1" applyBorder="1" applyAlignment="1" applyProtection="1">
      <alignment horizontal="justify" vertical="justify" wrapText="1"/>
      <protection hidden="1"/>
    </xf>
    <xf numFmtId="169" fontId="23" fillId="3" borderId="1" xfId="1" applyNumberFormat="1" applyFont="1" applyFill="1" applyBorder="1" applyAlignment="1" applyProtection="1">
      <alignment horizontal="justify" vertical="justify" wrapText="1"/>
      <protection hidden="1"/>
    </xf>
    <xf numFmtId="168" fontId="22" fillId="3" borderId="1" xfId="1" applyNumberFormat="1" applyFont="1" applyFill="1" applyBorder="1" applyAlignment="1" applyProtection="1">
      <protection hidden="1"/>
    </xf>
    <xf numFmtId="169" fontId="22" fillId="3" borderId="1" xfId="1" applyNumberFormat="1" applyFont="1" applyFill="1" applyBorder="1" applyAlignment="1" applyProtection="1">
      <protection hidden="1"/>
    </xf>
    <xf numFmtId="168" fontId="23" fillId="3" borderId="1" xfId="1" applyNumberFormat="1" applyFont="1" applyFill="1" applyBorder="1" applyAlignment="1" applyProtection="1">
      <protection hidden="1"/>
    </xf>
    <xf numFmtId="0" fontId="24" fillId="0" borderId="14" xfId="5" applyFont="1" applyBorder="1"/>
    <xf numFmtId="0" fontId="22" fillId="0" borderId="1" xfId="1" applyFont="1" applyBorder="1" applyAlignment="1">
      <alignment wrapText="1"/>
    </xf>
    <xf numFmtId="4" fontId="5" fillId="0" borderId="0" xfId="1" applyNumberFormat="1"/>
    <xf numFmtId="166" fontId="23" fillId="0" borderId="14" xfId="1" applyNumberFormat="1" applyFont="1" applyFill="1" applyBorder="1" applyAlignment="1" applyProtection="1">
      <protection hidden="1"/>
    </xf>
    <xf numFmtId="166" fontId="23" fillId="0" borderId="1" xfId="1" applyNumberFormat="1" applyFont="1" applyFill="1" applyBorder="1" applyAlignment="1" applyProtection="1">
      <protection hidden="1"/>
    </xf>
    <xf numFmtId="166" fontId="23" fillId="0" borderId="5" xfId="1" applyNumberFormat="1" applyFont="1" applyFill="1" applyBorder="1" applyAlignment="1" applyProtection="1">
      <protection hidden="1"/>
    </xf>
    <xf numFmtId="171" fontId="25" fillId="0" borderId="14" xfId="5" applyNumberFormat="1" applyFont="1" applyBorder="1"/>
    <xf numFmtId="169" fontId="23" fillId="0" borderId="13" xfId="1" applyNumberFormat="1" applyFont="1" applyFill="1" applyBorder="1" applyAlignment="1" applyProtection="1">
      <protection hidden="1"/>
    </xf>
    <xf numFmtId="171" fontId="24" fillId="0" borderId="14" xfId="5" applyNumberFormat="1" applyFont="1" applyBorder="1" applyAlignment="1">
      <alignment horizontal="right"/>
    </xf>
    <xf numFmtId="167" fontId="22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23" fillId="0" borderId="0" xfId="1" applyNumberFormat="1" applyFont="1" applyFill="1" applyAlignment="1" applyProtection="1">
      <protection hidden="1"/>
    </xf>
    <xf numFmtId="174" fontId="23" fillId="0" borderId="1" xfId="1" applyNumberFormat="1" applyFont="1" applyFill="1" applyBorder="1" applyAlignment="1" applyProtection="1">
      <alignment horizontal="right" wrapText="1"/>
      <protection hidden="1"/>
    </xf>
    <xf numFmtId="170" fontId="23" fillId="0" borderId="1" xfId="1" applyNumberFormat="1" applyFont="1" applyFill="1" applyBorder="1" applyAlignment="1" applyProtection="1">
      <alignment horizontal="center"/>
      <protection hidden="1"/>
    </xf>
    <xf numFmtId="170" fontId="23" fillId="0" borderId="1" xfId="1" applyNumberFormat="1" applyFont="1" applyFill="1" applyBorder="1" applyAlignment="1" applyProtection="1">
      <alignment horizontal="center" wrapText="1"/>
      <protection hidden="1"/>
    </xf>
    <xf numFmtId="0" fontId="23" fillId="0" borderId="1" xfId="1" applyNumberFormat="1" applyFont="1" applyFill="1" applyBorder="1" applyAlignment="1" applyProtection="1">
      <alignment horizontal="center" vertical="top" wrapText="1"/>
      <protection hidden="1"/>
    </xf>
    <xf numFmtId="165" fontId="23" fillId="0" borderId="1" xfId="1" applyNumberFormat="1" applyFont="1" applyFill="1" applyBorder="1" applyAlignment="1" applyProtection="1">
      <alignment horizontal="center" vertical="top" wrapText="1"/>
      <protection hidden="1"/>
    </xf>
    <xf numFmtId="165" fontId="23" fillId="0" borderId="1" xfId="1" applyNumberFormat="1" applyFont="1" applyFill="1" applyBorder="1" applyAlignment="1" applyProtection="1">
      <alignment horizontal="center"/>
      <protection hidden="1"/>
    </xf>
    <xf numFmtId="0" fontId="23" fillId="0" borderId="1" xfId="1" applyNumberFormat="1" applyFont="1" applyFill="1" applyBorder="1" applyAlignment="1" applyProtection="1">
      <alignment horizontal="right" vertical="top" wrapText="1"/>
      <protection hidden="1"/>
    </xf>
    <xf numFmtId="0" fontId="5" fillId="0" borderId="0" xfId="1" applyProtection="1">
      <protection hidden="1"/>
    </xf>
    <xf numFmtId="0" fontId="5" fillId="0" borderId="0" xfId="1" applyNumberFormat="1" applyFont="1" applyFill="1" applyBorder="1" applyAlignment="1" applyProtection="1">
      <alignment horizontal="right"/>
      <protection hidden="1"/>
    </xf>
    <xf numFmtId="0" fontId="26" fillId="0" borderId="0" xfId="1" quotePrefix="1" applyNumberFormat="1" applyFont="1" applyFill="1" applyBorder="1" applyAlignment="1" applyProtection="1">
      <alignment horizontal="center" vertical="justify"/>
      <protection hidden="1"/>
    </xf>
    <xf numFmtId="0" fontId="26" fillId="0" borderId="0" xfId="1" applyNumberFormat="1" applyFont="1" applyFill="1" applyBorder="1" applyAlignment="1" applyProtection="1">
      <alignment horizontal="center" vertical="justify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20" fillId="0" borderId="0" xfId="1" applyNumberFormat="1" applyFont="1" applyFill="1" applyAlignment="1" applyProtection="1">
      <alignment horizontal="centerContinuous"/>
      <protection hidden="1"/>
    </xf>
    <xf numFmtId="170" fontId="20" fillId="0" borderId="0" xfId="1" applyNumberFormat="1" applyFont="1" applyFill="1" applyAlignment="1" applyProtection="1">
      <alignment horizontal="centerContinuous"/>
      <protection hidden="1"/>
    </xf>
    <xf numFmtId="0" fontId="20" fillId="0" borderId="0" xfId="1" applyNumberFormat="1" applyFont="1" applyFill="1" applyAlignment="1" applyProtection="1">
      <alignment horizontal="right"/>
      <protection hidden="1"/>
    </xf>
    <xf numFmtId="0" fontId="20" fillId="0" borderId="0" xfId="1" applyNumberFormat="1" applyFont="1" applyFill="1" applyAlignment="1" applyProtection="1">
      <alignment horizontal="center"/>
      <protection hidden="1"/>
    </xf>
    <xf numFmtId="0" fontId="20" fillId="0" borderId="0" xfId="1" applyNumberFormat="1" applyFont="1" applyFill="1" applyAlignment="1" applyProtection="1">
      <alignment horizontal="justify" vertical="justify"/>
      <protection hidden="1"/>
    </xf>
    <xf numFmtId="0" fontId="5" fillId="0" borderId="0" xfId="1" applyAlignment="1" applyProtection="1">
      <alignment horizontal="justify" vertical="justify"/>
      <protection hidden="1"/>
    </xf>
    <xf numFmtId="0" fontId="5" fillId="0" borderId="0" xfId="1" applyNumberFormat="1" applyFont="1" applyFill="1" applyAlignment="1" applyProtection="1">
      <alignment horizontal="left" wrapText="1"/>
      <protection hidden="1"/>
    </xf>
    <xf numFmtId="170" fontId="20" fillId="0" borderId="0" xfId="1" applyNumberFormat="1" applyFont="1" applyFill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protection hidden="1"/>
    </xf>
    <xf numFmtId="0" fontId="27" fillId="0" borderId="0" xfId="1" applyNumberFormat="1" applyFont="1" applyFill="1" applyAlignment="1" applyProtection="1">
      <alignment horizontal="centerContinuous"/>
      <protection hidden="1"/>
    </xf>
    <xf numFmtId="170" fontId="5" fillId="0" borderId="0" xfId="1" applyNumberFormat="1" applyFont="1" applyFill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alignment horizontal="center"/>
      <protection hidden="1"/>
    </xf>
    <xf numFmtId="0" fontId="1" fillId="0" borderId="0" xfId="5"/>
    <xf numFmtId="0" fontId="1" fillId="0" borderId="0" xfId="5" applyFill="1"/>
    <xf numFmtId="0" fontId="1" fillId="0" borderId="0" xfId="5" applyAlignment="1">
      <alignment horizontal="left"/>
    </xf>
    <xf numFmtId="4" fontId="28" fillId="0" borderId="36" xfId="1" applyNumberFormat="1" applyFont="1" applyFill="1" applyBorder="1" applyAlignment="1" applyProtection="1">
      <protection hidden="1"/>
    </xf>
    <xf numFmtId="4" fontId="28" fillId="0" borderId="37" xfId="1" applyNumberFormat="1" applyFont="1" applyFill="1" applyBorder="1" applyAlignment="1" applyProtection="1">
      <protection hidden="1"/>
    </xf>
    <xf numFmtId="0" fontId="28" fillId="0" borderId="37" xfId="1" applyNumberFormat="1" applyFont="1" applyFill="1" applyBorder="1" applyAlignment="1" applyProtection="1">
      <alignment horizontal="right" wrapText="1"/>
      <protection hidden="1"/>
    </xf>
    <xf numFmtId="0" fontId="28" fillId="0" borderId="41" xfId="1" applyNumberFormat="1" applyFont="1" applyFill="1" applyBorder="1" applyAlignment="1" applyProtection="1">
      <alignment horizontal="justify" vertical="justify"/>
      <protection hidden="1"/>
    </xf>
    <xf numFmtId="166" fontId="29" fillId="0" borderId="42" xfId="1" applyNumberFormat="1" applyFont="1" applyFill="1" applyBorder="1" applyAlignment="1" applyProtection="1">
      <protection hidden="1"/>
    </xf>
    <xf numFmtId="166" fontId="29" fillId="0" borderId="34" xfId="1" applyNumberFormat="1" applyFont="1" applyFill="1" applyBorder="1" applyAlignment="1" applyProtection="1">
      <protection hidden="1"/>
    </xf>
    <xf numFmtId="167" fontId="29" fillId="0" borderId="34" xfId="1" applyNumberFormat="1" applyFont="1" applyFill="1" applyBorder="1" applyAlignment="1" applyProtection="1">
      <alignment horizontal="right" wrapText="1"/>
      <protection hidden="1"/>
    </xf>
    <xf numFmtId="171" fontId="29" fillId="0" borderId="34" xfId="1" applyNumberFormat="1" applyFont="1" applyFill="1" applyBorder="1" applyAlignment="1" applyProtection="1">
      <alignment horizontal="right"/>
      <protection hidden="1"/>
    </xf>
    <xf numFmtId="168" fontId="29" fillId="0" borderId="34" xfId="1" applyNumberFormat="1" applyFont="1" applyFill="1" applyBorder="1" applyAlignment="1" applyProtection="1">
      <alignment wrapText="1"/>
      <protection hidden="1"/>
    </xf>
    <xf numFmtId="167" fontId="29" fillId="0" borderId="34" xfId="1" applyNumberFormat="1" applyFont="1" applyFill="1" applyBorder="1" applyAlignment="1" applyProtection="1">
      <alignment wrapText="1"/>
      <protection hidden="1"/>
    </xf>
    <xf numFmtId="167" fontId="29" fillId="0" borderId="1" xfId="1" applyNumberFormat="1" applyFont="1" applyFill="1" applyBorder="1" applyAlignment="1" applyProtection="1">
      <alignment vertical="justify" wrapText="1"/>
      <protection hidden="1"/>
    </xf>
    <xf numFmtId="167" fontId="28" fillId="0" borderId="1" xfId="1" applyNumberFormat="1" applyFont="1" applyFill="1" applyBorder="1" applyAlignment="1" applyProtection="1">
      <alignment horizontal="left" vertical="justify" wrapText="1"/>
      <protection hidden="1"/>
    </xf>
    <xf numFmtId="166" fontId="29" fillId="0" borderId="15" xfId="1" applyNumberFormat="1" applyFont="1" applyFill="1" applyBorder="1" applyAlignment="1" applyProtection="1">
      <protection hidden="1"/>
    </xf>
    <xf numFmtId="0" fontId="30" fillId="0" borderId="1" xfId="5" applyFont="1" applyBorder="1"/>
    <xf numFmtId="167" fontId="29" fillId="0" borderId="1" xfId="1" applyNumberFormat="1" applyFont="1" applyFill="1" applyBorder="1" applyAlignment="1" applyProtection="1">
      <alignment wrapText="1"/>
      <protection hidden="1"/>
    </xf>
    <xf numFmtId="166" fontId="28" fillId="0" borderId="42" xfId="1" applyNumberFormat="1" applyFont="1" applyFill="1" applyBorder="1" applyAlignment="1" applyProtection="1">
      <protection hidden="1"/>
    </xf>
    <xf numFmtId="166" fontId="28" fillId="0" borderId="34" xfId="1" applyNumberFormat="1" applyFont="1" applyFill="1" applyBorder="1" applyAlignment="1" applyProtection="1">
      <protection hidden="1"/>
    </xf>
    <xf numFmtId="167" fontId="28" fillId="0" borderId="34" xfId="1" applyNumberFormat="1" applyFont="1" applyFill="1" applyBorder="1" applyAlignment="1" applyProtection="1">
      <alignment horizontal="right" wrapText="1"/>
      <protection hidden="1"/>
    </xf>
    <xf numFmtId="171" fontId="28" fillId="0" borderId="1" xfId="1" applyNumberFormat="1" applyFont="1" applyFill="1" applyBorder="1" applyAlignment="1" applyProtection="1">
      <alignment horizontal="right"/>
      <protection hidden="1"/>
    </xf>
    <xf numFmtId="168" fontId="28" fillId="0" borderId="34" xfId="1" applyNumberFormat="1" applyFont="1" applyFill="1" applyBorder="1" applyAlignment="1" applyProtection="1">
      <alignment wrapText="1"/>
      <protection hidden="1"/>
    </xf>
    <xf numFmtId="167" fontId="28" fillId="0" borderId="1" xfId="1" applyNumberFormat="1" applyFont="1" applyFill="1" applyBorder="1" applyAlignment="1" applyProtection="1">
      <alignment wrapText="1"/>
      <protection hidden="1"/>
    </xf>
    <xf numFmtId="166" fontId="29" fillId="0" borderId="1" xfId="1" applyNumberFormat="1" applyFont="1" applyFill="1" applyBorder="1" applyAlignment="1" applyProtection="1">
      <protection hidden="1"/>
    </xf>
    <xf numFmtId="167" fontId="29" fillId="0" borderId="1" xfId="1" applyNumberFormat="1" applyFont="1" applyFill="1" applyBorder="1" applyAlignment="1" applyProtection="1">
      <alignment horizontal="right" wrapText="1"/>
      <protection hidden="1"/>
    </xf>
    <xf numFmtId="171" fontId="29" fillId="0" borderId="1" xfId="1" applyNumberFormat="1" applyFont="1" applyFill="1" applyBorder="1" applyAlignment="1" applyProtection="1">
      <alignment horizontal="right"/>
      <protection hidden="1"/>
    </xf>
    <xf numFmtId="168" fontId="29" fillId="0" borderId="1" xfId="1" applyNumberFormat="1" applyFont="1" applyFill="1" applyBorder="1" applyAlignment="1" applyProtection="1">
      <alignment wrapText="1"/>
      <protection hidden="1"/>
    </xf>
    <xf numFmtId="167" fontId="29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28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28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28" fillId="0" borderId="33" xfId="1" applyNumberFormat="1" applyFont="1" applyFill="1" applyBorder="1" applyAlignment="1" applyProtection="1">
      <alignment horizontal="justify" vertical="justify" wrapText="1"/>
      <protection hidden="1"/>
    </xf>
    <xf numFmtId="0" fontId="28" fillId="0" borderId="14" xfId="1" applyNumberFormat="1" applyFont="1" applyFill="1" applyBorder="1" applyAlignment="1" applyProtection="1">
      <alignment horizontal="justify" vertical="justify" wrapText="1"/>
      <protection hidden="1"/>
    </xf>
    <xf numFmtId="166" fontId="28" fillId="0" borderId="15" xfId="1" applyNumberFormat="1" applyFont="1" applyFill="1" applyBorder="1" applyAlignment="1" applyProtection="1">
      <protection hidden="1"/>
    </xf>
    <xf numFmtId="166" fontId="28" fillId="0" borderId="1" xfId="1" applyNumberFormat="1" applyFont="1" applyFill="1" applyBorder="1" applyAlignment="1" applyProtection="1">
      <protection hidden="1"/>
    </xf>
    <xf numFmtId="167" fontId="28" fillId="0" borderId="1" xfId="1" applyNumberFormat="1" applyFont="1" applyFill="1" applyBorder="1" applyAlignment="1" applyProtection="1">
      <alignment horizontal="right" wrapText="1"/>
      <protection hidden="1"/>
    </xf>
    <xf numFmtId="168" fontId="28" fillId="0" borderId="1" xfId="1" applyNumberFormat="1" applyFont="1" applyFill="1" applyBorder="1" applyAlignment="1" applyProtection="1">
      <alignment wrapText="1"/>
      <protection hidden="1"/>
    </xf>
    <xf numFmtId="0" fontId="30" fillId="0" borderId="1" xfId="5" applyFont="1" applyFill="1" applyBorder="1" applyAlignment="1">
      <alignment horizontal="right"/>
    </xf>
    <xf numFmtId="0" fontId="29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2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0" fillId="0" borderId="1" xfId="5" applyFont="1" applyBorder="1" applyAlignment="1">
      <alignment horizontal="right"/>
    </xf>
    <xf numFmtId="167" fontId="29" fillId="3" borderId="1" xfId="1" applyNumberFormat="1" applyFont="1" applyFill="1" applyBorder="1" applyAlignment="1" applyProtection="1">
      <alignment horizontal="right" wrapText="1"/>
      <protection hidden="1"/>
    </xf>
    <xf numFmtId="168" fontId="29" fillId="3" borderId="1" xfId="1" applyNumberFormat="1" applyFont="1" applyFill="1" applyBorder="1" applyAlignment="1" applyProtection="1">
      <alignment wrapText="1"/>
      <protection hidden="1"/>
    </xf>
    <xf numFmtId="167" fontId="29" fillId="3" borderId="1" xfId="1" applyNumberFormat="1" applyFont="1" applyFill="1" applyBorder="1" applyAlignment="1" applyProtection="1">
      <alignment wrapText="1"/>
      <protection hidden="1"/>
    </xf>
    <xf numFmtId="172" fontId="29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28" fillId="3" borderId="1" xfId="1" applyNumberFormat="1" applyFont="1" applyFill="1" applyBorder="1" applyAlignment="1" applyProtection="1">
      <alignment horizontal="right" wrapText="1"/>
      <protection hidden="1"/>
    </xf>
    <xf numFmtId="171" fontId="28" fillId="3" borderId="1" xfId="1" applyNumberFormat="1" applyFont="1" applyFill="1" applyBorder="1" applyAlignment="1" applyProtection="1">
      <alignment horizontal="right"/>
      <protection hidden="1"/>
    </xf>
    <xf numFmtId="167" fontId="28" fillId="3" borderId="1" xfId="1" applyNumberFormat="1" applyFont="1" applyFill="1" applyBorder="1" applyAlignment="1" applyProtection="1">
      <alignment wrapText="1"/>
      <protection hidden="1"/>
    </xf>
    <xf numFmtId="169" fontId="28" fillId="3" borderId="1" xfId="1" applyNumberFormat="1" applyFont="1" applyFill="1" applyBorder="1" applyAlignment="1" applyProtection="1">
      <alignment horizontal="justify" vertical="justify" wrapText="1"/>
      <protection hidden="1"/>
    </xf>
    <xf numFmtId="167" fontId="28" fillId="3" borderId="33" xfId="1" applyNumberFormat="1" applyFont="1" applyFill="1" applyBorder="1" applyAlignment="1" applyProtection="1">
      <alignment horizontal="justify" vertical="justify" wrapText="1"/>
      <protection hidden="1"/>
    </xf>
    <xf numFmtId="166" fontId="28" fillId="0" borderId="19" xfId="1" applyNumberFormat="1" applyFont="1" applyFill="1" applyBorder="1" applyAlignment="1" applyProtection="1">
      <protection hidden="1"/>
    </xf>
    <xf numFmtId="166" fontId="28" fillId="0" borderId="2" xfId="1" applyNumberFormat="1" applyFont="1" applyFill="1" applyBorder="1" applyAlignment="1" applyProtection="1">
      <protection hidden="1"/>
    </xf>
    <xf numFmtId="167" fontId="28" fillId="3" borderId="2" xfId="1" applyNumberFormat="1" applyFont="1" applyFill="1" applyBorder="1" applyAlignment="1" applyProtection="1">
      <alignment horizontal="right" wrapText="1"/>
      <protection hidden="1"/>
    </xf>
    <xf numFmtId="171" fontId="28" fillId="3" borderId="2" xfId="1" applyNumberFormat="1" applyFont="1" applyFill="1" applyBorder="1" applyAlignment="1" applyProtection="1">
      <alignment horizontal="right"/>
      <protection hidden="1"/>
    </xf>
    <xf numFmtId="168" fontId="28" fillId="3" borderId="2" xfId="1" applyNumberFormat="1" applyFont="1" applyFill="1" applyBorder="1" applyAlignment="1" applyProtection="1">
      <alignment wrapText="1"/>
      <protection hidden="1"/>
    </xf>
    <xf numFmtId="167" fontId="28" fillId="3" borderId="2" xfId="1" applyNumberFormat="1" applyFont="1" applyFill="1" applyBorder="1" applyAlignment="1" applyProtection="1">
      <alignment wrapText="1"/>
      <protection hidden="1"/>
    </xf>
    <xf numFmtId="166" fontId="29" fillId="2" borderId="15" xfId="1" applyNumberFormat="1" applyFont="1" applyFill="1" applyBorder="1" applyAlignment="1" applyProtection="1">
      <protection hidden="1"/>
    </xf>
    <xf numFmtId="166" fontId="29" fillId="2" borderId="1" xfId="1" applyNumberFormat="1" applyFont="1" applyFill="1" applyBorder="1" applyAlignment="1" applyProtection="1">
      <protection hidden="1"/>
    </xf>
    <xf numFmtId="168" fontId="29" fillId="0" borderId="1" xfId="1" applyNumberFormat="1" applyFont="1" applyFill="1" applyBorder="1" applyAlignment="1" applyProtection="1">
      <alignment horizontal="right" vertical="top" wrapText="1"/>
      <protection hidden="1"/>
    </xf>
    <xf numFmtId="1" fontId="30" fillId="0" borderId="1" xfId="5" applyNumberFormat="1" applyFont="1" applyBorder="1"/>
    <xf numFmtId="0" fontId="1" fillId="0" borderId="0" xfId="5" applyFont="1"/>
    <xf numFmtId="172" fontId="29" fillId="0" borderId="14" xfId="1" applyNumberFormat="1" applyFont="1" applyFill="1" applyBorder="1" applyAlignment="1" applyProtection="1">
      <alignment horizontal="justify" vertical="justify" wrapText="1"/>
      <protection hidden="1"/>
    </xf>
    <xf numFmtId="0" fontId="29" fillId="3" borderId="14" xfId="1" applyNumberFormat="1" applyFont="1" applyFill="1" applyBorder="1" applyAlignment="1" applyProtection="1">
      <alignment vertical="justify" wrapText="1"/>
      <protection hidden="1"/>
    </xf>
    <xf numFmtId="171" fontId="30" fillId="0" borderId="1" xfId="5" applyNumberFormat="1" applyFont="1" applyBorder="1"/>
    <xf numFmtId="0" fontId="1" fillId="0" borderId="1" xfId="5" applyBorder="1" applyAlignment="1">
      <alignment horizontal="justify" vertical="justify" wrapText="1"/>
    </xf>
    <xf numFmtId="171" fontId="31" fillId="0" borderId="1" xfId="5" applyNumberFormat="1" applyFont="1" applyBorder="1"/>
    <xf numFmtId="167" fontId="28" fillId="0" borderId="13" xfId="1" applyNumberFormat="1" applyFont="1" applyFill="1" applyBorder="1" applyAlignment="1" applyProtection="1">
      <alignment horizontal="justify" vertical="justify" wrapText="1"/>
      <protection hidden="1"/>
    </xf>
    <xf numFmtId="171" fontId="30" fillId="0" borderId="1" xfId="5" applyNumberFormat="1" applyFont="1" applyBorder="1" applyAlignment="1">
      <alignment horizontal="right"/>
    </xf>
    <xf numFmtId="0" fontId="29" fillId="0" borderId="1" xfId="1" applyNumberFormat="1" applyFont="1" applyFill="1" applyBorder="1" applyAlignment="1" applyProtection="1">
      <alignment horizontal="left" vertical="justify" wrapText="1"/>
      <protection hidden="1"/>
    </xf>
    <xf numFmtId="167" fontId="28" fillId="0" borderId="14" xfId="1" applyNumberFormat="1" applyFont="1" applyFill="1" applyBorder="1" applyAlignment="1" applyProtection="1">
      <alignment horizontal="justify" vertical="justify" wrapText="1"/>
      <protection hidden="1"/>
    </xf>
    <xf numFmtId="0" fontId="28" fillId="0" borderId="44" xfId="1" applyNumberFormat="1" applyFont="1" applyFill="1" applyBorder="1" applyAlignment="1" applyProtection="1">
      <alignment horizontal="justify" vertical="justify" wrapText="1"/>
      <protection hidden="1"/>
    </xf>
    <xf numFmtId="169" fontId="28" fillId="0" borderId="44" xfId="1" applyNumberFormat="1" applyFont="1" applyFill="1" applyBorder="1" applyAlignment="1" applyProtection="1">
      <alignment horizontal="justify" vertical="justify" wrapText="1"/>
      <protection hidden="1"/>
    </xf>
    <xf numFmtId="167" fontId="28" fillId="0" borderId="45" xfId="1" applyNumberFormat="1" applyFont="1" applyFill="1" applyBorder="1" applyAlignment="1" applyProtection="1">
      <alignment horizontal="justify" vertical="justify" wrapText="1"/>
      <protection hidden="1"/>
    </xf>
    <xf numFmtId="175" fontId="1" fillId="0" borderId="0" xfId="5" applyNumberFormat="1"/>
    <xf numFmtId="166" fontId="1" fillId="0" borderId="0" xfId="5" applyNumberFormat="1"/>
    <xf numFmtId="4" fontId="31" fillId="0" borderId="46" xfId="5" applyNumberFormat="1" applyFont="1" applyFill="1" applyBorder="1" applyAlignment="1">
      <alignment horizontal="right" vertical="center" wrapText="1"/>
    </xf>
    <xf numFmtId="4" fontId="28" fillId="0" borderId="47" xfId="1" applyNumberFormat="1" applyFont="1" applyFill="1" applyBorder="1" applyAlignment="1" applyProtection="1">
      <alignment horizontal="right" vertical="center" wrapText="1"/>
      <protection hidden="1"/>
    </xf>
    <xf numFmtId="167" fontId="28" fillId="0" borderId="47" xfId="1" applyNumberFormat="1" applyFont="1" applyFill="1" applyBorder="1" applyAlignment="1" applyProtection="1">
      <alignment horizontal="right" vertical="center" wrapText="1"/>
      <protection hidden="1"/>
    </xf>
    <xf numFmtId="171" fontId="28" fillId="0" borderId="47" xfId="1" applyNumberFormat="1" applyFont="1" applyFill="1" applyBorder="1" applyAlignment="1" applyProtection="1">
      <alignment horizontal="right" vertical="center" wrapText="1"/>
      <protection hidden="1"/>
    </xf>
    <xf numFmtId="168" fontId="28" fillId="0" borderId="47" xfId="1" applyNumberFormat="1" applyFont="1" applyFill="1" applyBorder="1" applyAlignment="1" applyProtection="1">
      <alignment horizontal="right" vertical="center" wrapText="1"/>
      <protection hidden="1"/>
    </xf>
    <xf numFmtId="0" fontId="28" fillId="0" borderId="47" xfId="1" applyNumberFormat="1" applyFont="1" applyFill="1" applyBorder="1" applyAlignment="1" applyProtection="1">
      <alignment horizontal="right" vertical="center" wrapText="1"/>
      <protection hidden="1"/>
    </xf>
    <xf numFmtId="4" fontId="31" fillId="0" borderId="19" xfId="5" applyNumberFormat="1" applyFont="1" applyFill="1" applyBorder="1" applyAlignment="1">
      <alignment horizontal="right" vertical="center" wrapText="1"/>
    </xf>
    <xf numFmtId="4" fontId="28" fillId="0" borderId="2" xfId="1" applyNumberFormat="1" applyFont="1" applyFill="1" applyBorder="1" applyAlignment="1" applyProtection="1">
      <alignment horizontal="right" vertical="center" wrapText="1"/>
      <protection hidden="1"/>
    </xf>
    <xf numFmtId="167" fontId="28" fillId="0" borderId="2" xfId="1" applyNumberFormat="1" applyFont="1" applyFill="1" applyBorder="1" applyAlignment="1" applyProtection="1">
      <alignment horizontal="right" vertical="center" wrapText="1"/>
      <protection hidden="1"/>
    </xf>
    <xf numFmtId="171" fontId="28" fillId="0" borderId="2" xfId="1" applyNumberFormat="1" applyFont="1" applyFill="1" applyBorder="1" applyAlignment="1" applyProtection="1">
      <alignment horizontal="right" vertical="center" wrapText="1"/>
      <protection hidden="1"/>
    </xf>
    <xf numFmtId="168" fontId="28" fillId="0" borderId="2" xfId="1" applyNumberFormat="1" applyFont="1" applyFill="1" applyBorder="1" applyAlignment="1" applyProtection="1">
      <alignment horizontal="right" vertical="center" wrapText="1"/>
      <protection hidden="1"/>
    </xf>
    <xf numFmtId="0" fontId="28" fillId="0" borderId="2" xfId="1" applyNumberFormat="1" applyFont="1" applyFill="1" applyBorder="1" applyAlignment="1" applyProtection="1">
      <alignment horizontal="center" vertical="center"/>
      <protection hidden="1"/>
    </xf>
    <xf numFmtId="0" fontId="28" fillId="0" borderId="49" xfId="1" applyNumberFormat="1" applyFont="1" applyFill="1" applyBorder="1" applyAlignment="1" applyProtection="1">
      <alignment horizontal="center" vertical="center"/>
      <protection hidden="1"/>
    </xf>
    <xf numFmtId="0" fontId="31" fillId="0" borderId="46" xfId="5" applyFont="1" applyFill="1" applyBorder="1" applyAlignment="1">
      <alignment horizontal="center" vertical="center" wrapText="1"/>
    </xf>
    <xf numFmtId="0" fontId="28" fillId="0" borderId="47" xfId="1" applyNumberFormat="1" applyFont="1" applyFill="1" applyBorder="1" applyAlignment="1" applyProtection="1">
      <alignment horizontal="center" vertical="center" wrapText="1"/>
      <protection hidden="1"/>
    </xf>
    <xf numFmtId="0" fontId="30" fillId="0" borderId="0" xfId="5" applyFont="1" applyFill="1" applyAlignment="1">
      <alignment horizontal="right"/>
    </xf>
    <xf numFmtId="0" fontId="19" fillId="0" borderId="0" xfId="1" applyFont="1" applyFill="1" applyProtection="1">
      <protection hidden="1"/>
    </xf>
    <xf numFmtId="0" fontId="4" fillId="0" borderId="0" xfId="1" applyNumberFormat="1" applyFont="1" applyFill="1" applyAlignment="1" applyProtection="1">
      <alignment horizontal="right" vertical="top"/>
      <protection hidden="1"/>
    </xf>
    <xf numFmtId="0" fontId="4" fillId="0" borderId="0" xfId="1" applyNumberFormat="1" applyFont="1" applyFill="1" applyAlignment="1" applyProtection="1">
      <alignment horizontal="centerContinuous" vertical="top"/>
      <protection hidden="1"/>
    </xf>
    <xf numFmtId="0" fontId="10" fillId="0" borderId="0" xfId="1" applyNumberFormat="1" applyFont="1" applyFill="1" applyAlignment="1" applyProtection="1">
      <alignment horizontal="justify" vertical="justify"/>
      <protection hidden="1"/>
    </xf>
    <xf numFmtId="0" fontId="30" fillId="0" borderId="0" xfId="5" applyFont="1" applyFill="1"/>
    <xf numFmtId="0" fontId="19" fillId="0" borderId="0" xfId="1" applyFont="1" applyFill="1"/>
    <xf numFmtId="0" fontId="19" fillId="0" borderId="0" xfId="1" applyFont="1" applyFill="1" applyAlignment="1" applyProtection="1">
      <protection hidden="1"/>
    </xf>
    <xf numFmtId="0" fontId="4" fillId="0" borderId="0" xfId="1" applyNumberFormat="1" applyFont="1" applyFill="1" applyAlignment="1" applyProtection="1">
      <alignment horizontal="centerContinuous"/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0" fontId="9" fillId="0" borderId="0" xfId="1" applyFont="1" applyFill="1" applyAlignment="1" applyProtection="1">
      <alignment horizontal="justify" vertical="justify"/>
      <protection hidden="1"/>
    </xf>
    <xf numFmtId="0" fontId="33" fillId="0" borderId="0" xfId="0" applyFont="1"/>
    <xf numFmtId="0" fontId="5" fillId="0" borderId="0" xfId="2" applyFill="1" applyProtection="1">
      <protection hidden="1"/>
    </xf>
    <xf numFmtId="166" fontId="19" fillId="2" borderId="0" xfId="2" applyNumberFormat="1" applyFont="1" applyFill="1" applyAlignment="1" applyProtection="1">
      <protection hidden="1"/>
    </xf>
    <xf numFmtId="0" fontId="20" fillId="0" borderId="0" xfId="2" applyNumberFormat="1" applyFont="1" applyFill="1" applyAlignment="1" applyProtection="1">
      <alignment vertical="distributed"/>
      <protection hidden="1"/>
    </xf>
    <xf numFmtId="0" fontId="20" fillId="0" borderId="0" xfId="2" applyNumberFormat="1" applyFont="1" applyFill="1" applyBorder="1" applyAlignment="1" applyProtection="1">
      <alignment vertical="distributed"/>
      <protection hidden="1"/>
    </xf>
    <xf numFmtId="0" fontId="33" fillId="0" borderId="11" xfId="0" applyFont="1" applyBorder="1" applyAlignment="1">
      <alignment horizontal="right"/>
    </xf>
    <xf numFmtId="0" fontId="0" fillId="0" borderId="32" xfId="0" applyBorder="1"/>
    <xf numFmtId="0" fontId="23" fillId="0" borderId="2" xfId="3" applyNumberFormat="1" applyFont="1" applyFill="1" applyBorder="1" applyAlignment="1" applyProtection="1">
      <alignment horizontal="center" vertical="center"/>
      <protection hidden="1"/>
    </xf>
    <xf numFmtId="171" fontId="20" fillId="0" borderId="2" xfId="3" applyNumberFormat="1" applyFont="1" applyFill="1" applyBorder="1" applyAlignment="1" applyProtection="1">
      <protection hidden="1"/>
    </xf>
    <xf numFmtId="168" fontId="20" fillId="0" borderId="2" xfId="3" applyNumberFormat="1" applyFont="1" applyFill="1" applyBorder="1" applyAlignment="1" applyProtection="1">
      <protection hidden="1"/>
    </xf>
    <xf numFmtId="167" fontId="20" fillId="0" borderId="2" xfId="3" applyNumberFormat="1" applyFont="1" applyFill="1" applyBorder="1" applyAlignment="1" applyProtection="1">
      <alignment horizontal="left"/>
      <protection hidden="1"/>
    </xf>
    <xf numFmtId="4" fontId="20" fillId="0" borderId="2" xfId="3" applyNumberFormat="1" applyFont="1" applyFill="1" applyBorder="1" applyAlignment="1" applyProtection="1">
      <alignment horizontal="right" vertical="center" wrapText="1"/>
      <protection hidden="1"/>
    </xf>
    <xf numFmtId="4" fontId="20" fillId="0" borderId="19" xfId="3" applyNumberFormat="1" applyFont="1" applyFill="1" applyBorder="1" applyAlignment="1" applyProtection="1">
      <alignment horizontal="right" vertical="center" wrapText="1"/>
      <protection hidden="1"/>
    </xf>
    <xf numFmtId="0" fontId="8" fillId="0" borderId="0" xfId="0" applyFont="1"/>
    <xf numFmtId="168" fontId="20" fillId="0" borderId="20" xfId="3" applyNumberFormat="1" applyFont="1" applyFill="1" applyBorder="1" applyAlignment="1" applyProtection="1">
      <protection hidden="1"/>
    </xf>
    <xf numFmtId="166" fontId="20" fillId="0" borderId="20" xfId="3" applyNumberFormat="1" applyFont="1" applyFill="1" applyBorder="1" applyAlignment="1" applyProtection="1">
      <protection hidden="1"/>
    </xf>
    <xf numFmtId="166" fontId="20" fillId="0" borderId="19" xfId="3" applyNumberFormat="1" applyFont="1" applyFill="1" applyBorder="1" applyAlignment="1" applyProtection="1">
      <protection hidden="1"/>
    </xf>
    <xf numFmtId="0" fontId="8" fillId="0" borderId="0" xfId="0" applyFont="1" applyBorder="1"/>
    <xf numFmtId="0" fontId="20" fillId="0" borderId="43" xfId="3" applyNumberFormat="1" applyFont="1" applyFill="1" applyBorder="1" applyAlignment="1" applyProtection="1">
      <alignment wrapText="1"/>
      <protection hidden="1"/>
    </xf>
    <xf numFmtId="0" fontId="20" fillId="0" borderId="21" xfId="3" applyNumberFormat="1" applyFont="1" applyFill="1" applyBorder="1" applyAlignment="1" applyProtection="1">
      <alignment wrapText="1"/>
      <protection hidden="1"/>
    </xf>
    <xf numFmtId="171" fontId="20" fillId="0" borderId="20" xfId="3" applyNumberFormat="1" applyFont="1" applyFill="1" applyBorder="1" applyAlignment="1" applyProtection="1">
      <alignment horizontal="left"/>
      <protection hidden="1"/>
    </xf>
    <xf numFmtId="166" fontId="20" fillId="0" borderId="15" xfId="3" applyNumberFormat="1" applyFont="1" applyFill="1" applyBorder="1" applyAlignment="1" applyProtection="1">
      <protection hidden="1"/>
    </xf>
    <xf numFmtId="0" fontId="20" fillId="0" borderId="18" xfId="3" applyNumberFormat="1" applyFont="1" applyFill="1" applyBorder="1" applyProtection="1">
      <protection hidden="1"/>
    </xf>
    <xf numFmtId="171" fontId="20" fillId="0" borderId="14" xfId="3" applyNumberFormat="1" applyFont="1" applyFill="1" applyBorder="1" applyAlignment="1" applyProtection="1">
      <alignment horizontal="left"/>
      <protection hidden="1"/>
    </xf>
    <xf numFmtId="168" fontId="20" fillId="0" borderId="14" xfId="3" applyNumberFormat="1" applyFont="1" applyFill="1" applyBorder="1" applyAlignment="1" applyProtection="1">
      <protection hidden="1"/>
    </xf>
    <xf numFmtId="167" fontId="20" fillId="0" borderId="1" xfId="3" applyNumberFormat="1" applyFont="1" applyFill="1" applyBorder="1" applyAlignment="1" applyProtection="1">
      <alignment horizontal="left"/>
      <protection hidden="1"/>
    </xf>
    <xf numFmtId="166" fontId="20" fillId="0" borderId="14" xfId="3" applyNumberFormat="1" applyFont="1" applyFill="1" applyBorder="1" applyAlignment="1" applyProtection="1">
      <protection hidden="1"/>
    </xf>
    <xf numFmtId="171" fontId="5" fillId="0" borderId="14" xfId="3" applyNumberFormat="1" applyFont="1" applyFill="1" applyBorder="1" applyAlignment="1" applyProtection="1">
      <alignment horizontal="left"/>
      <protection hidden="1"/>
    </xf>
    <xf numFmtId="168" fontId="5" fillId="0" borderId="14" xfId="3" applyNumberFormat="1" applyFont="1" applyFill="1" applyBorder="1" applyAlignment="1" applyProtection="1">
      <protection hidden="1"/>
    </xf>
    <xf numFmtId="167" fontId="5" fillId="0" borderId="1" xfId="3" applyNumberFormat="1" applyFont="1" applyFill="1" applyBorder="1" applyAlignment="1" applyProtection="1">
      <protection hidden="1"/>
    </xf>
    <xf numFmtId="166" fontId="5" fillId="0" borderId="14" xfId="3" applyNumberFormat="1" applyFont="1" applyFill="1" applyBorder="1" applyAlignment="1" applyProtection="1">
      <protection hidden="1"/>
    </xf>
    <xf numFmtId="166" fontId="5" fillId="0" borderId="15" xfId="3" applyNumberFormat="1" applyFont="1" applyFill="1" applyBorder="1" applyAlignment="1" applyProtection="1">
      <protection hidden="1"/>
    </xf>
    <xf numFmtId="171" fontId="22" fillId="0" borderId="14" xfId="3" applyNumberFormat="1" applyFont="1" applyFill="1" applyBorder="1" applyAlignment="1" applyProtection="1">
      <alignment horizontal="left"/>
      <protection hidden="1"/>
    </xf>
    <xf numFmtId="168" fontId="22" fillId="0" borderId="14" xfId="3" applyNumberFormat="1" applyFont="1" applyFill="1" applyBorder="1" applyAlignment="1" applyProtection="1">
      <protection hidden="1"/>
    </xf>
    <xf numFmtId="167" fontId="22" fillId="0" borderId="1" xfId="3" applyNumberFormat="1" applyFont="1" applyFill="1" applyBorder="1" applyAlignment="1" applyProtection="1">
      <protection hidden="1"/>
    </xf>
    <xf numFmtId="166" fontId="22" fillId="0" borderId="14" xfId="3" applyNumberFormat="1" applyFont="1" applyFill="1" applyBorder="1" applyAlignment="1" applyProtection="1">
      <protection hidden="1"/>
    </xf>
    <xf numFmtId="166" fontId="22" fillId="0" borderId="15" xfId="3" applyNumberFormat="1" applyFont="1" applyFill="1" applyBorder="1" applyAlignment="1" applyProtection="1">
      <protection hidden="1"/>
    </xf>
    <xf numFmtId="0" fontId="5" fillId="0" borderId="18" xfId="3" applyNumberFormat="1" applyFont="1" applyFill="1" applyBorder="1" applyProtection="1">
      <protection hidden="1"/>
    </xf>
    <xf numFmtId="0" fontId="5" fillId="0" borderId="22" xfId="3" applyNumberFormat="1" applyFont="1" applyFill="1" applyBorder="1" applyProtection="1">
      <protection hidden="1"/>
    </xf>
    <xf numFmtId="167" fontId="5" fillId="0" borderId="1" xfId="3" applyNumberFormat="1" applyFont="1" applyFill="1" applyBorder="1" applyAlignment="1" applyProtection="1">
      <alignment horizontal="left"/>
      <protection hidden="1"/>
    </xf>
    <xf numFmtId="167" fontId="22" fillId="0" borderId="1" xfId="3" applyNumberFormat="1" applyFont="1" applyFill="1" applyBorder="1" applyAlignment="1" applyProtection="1">
      <alignment horizontal="left"/>
      <protection hidden="1"/>
    </xf>
    <xf numFmtId="0" fontId="22" fillId="0" borderId="5" xfId="3" applyNumberFormat="1" applyFont="1" applyFill="1" applyBorder="1" applyAlignment="1" applyProtection="1">
      <alignment wrapText="1"/>
      <protection hidden="1"/>
    </xf>
    <xf numFmtId="0" fontId="22" fillId="0" borderId="33" xfId="3" applyNumberFormat="1" applyFont="1" applyFill="1" applyBorder="1" applyAlignment="1" applyProtection="1">
      <alignment wrapText="1"/>
      <protection hidden="1"/>
    </xf>
    <xf numFmtId="0" fontId="22" fillId="0" borderId="18" xfId="3" applyNumberFormat="1" applyFont="1" applyFill="1" applyBorder="1" applyAlignment="1" applyProtection="1">
      <alignment wrapText="1"/>
      <protection hidden="1"/>
    </xf>
    <xf numFmtId="171" fontId="5" fillId="0" borderId="1" xfId="3" applyNumberFormat="1" applyFont="1" applyFill="1" applyBorder="1" applyAlignment="1" applyProtection="1">
      <alignment horizontal="left"/>
      <protection hidden="1"/>
    </xf>
    <xf numFmtId="171" fontId="22" fillId="0" borderId="1" xfId="3" applyNumberFormat="1" applyFont="1" applyFill="1" applyBorder="1" applyAlignment="1" applyProtection="1">
      <alignment horizontal="left"/>
      <protection hidden="1"/>
    </xf>
    <xf numFmtId="0" fontId="20" fillId="0" borderId="18" xfId="3" applyNumberFormat="1" applyFont="1" applyBorder="1" applyProtection="1">
      <protection hidden="1"/>
    </xf>
    <xf numFmtId="0" fontId="0" fillId="0" borderId="57" xfId="0" applyBorder="1"/>
    <xf numFmtId="0" fontId="22" fillId="0" borderId="58" xfId="3" applyNumberFormat="1" applyFont="1" applyFill="1" applyBorder="1" applyAlignment="1" applyProtection="1">
      <alignment wrapText="1"/>
      <protection hidden="1"/>
    </xf>
    <xf numFmtId="0" fontId="22" fillId="0" borderId="35" xfId="3" applyNumberFormat="1" applyFont="1" applyFill="1" applyBorder="1" applyAlignment="1" applyProtection="1">
      <alignment wrapText="1"/>
      <protection hidden="1"/>
    </xf>
    <xf numFmtId="0" fontId="22" fillId="0" borderId="59" xfId="3" applyNumberFormat="1" applyFont="1" applyFill="1" applyBorder="1" applyAlignment="1" applyProtection="1">
      <alignment wrapText="1"/>
      <protection hidden="1"/>
    </xf>
    <xf numFmtId="168" fontId="22" fillId="0" borderId="1" xfId="3" applyNumberFormat="1" applyFont="1" applyFill="1" applyBorder="1" applyAlignment="1" applyProtection="1">
      <protection hidden="1"/>
    </xf>
    <xf numFmtId="166" fontId="22" fillId="0" borderId="1" xfId="3" applyNumberFormat="1" applyFont="1" applyFill="1" applyBorder="1" applyAlignment="1" applyProtection="1">
      <protection hidden="1"/>
    </xf>
    <xf numFmtId="0" fontId="22" fillId="0" borderId="60" xfId="3" applyNumberFormat="1" applyFont="1" applyFill="1" applyBorder="1" applyAlignment="1" applyProtection="1">
      <alignment wrapText="1"/>
      <protection hidden="1"/>
    </xf>
    <xf numFmtId="0" fontId="22" fillId="0" borderId="61" xfId="3" applyNumberFormat="1" applyFont="1" applyFill="1" applyBorder="1" applyAlignment="1" applyProtection="1">
      <alignment wrapText="1"/>
      <protection hidden="1"/>
    </xf>
    <xf numFmtId="171" fontId="20" fillId="0" borderId="14" xfId="2" applyNumberFormat="1" applyFont="1" applyFill="1" applyBorder="1" applyAlignment="1" applyProtection="1">
      <alignment horizontal="left"/>
      <protection hidden="1"/>
    </xf>
    <xf numFmtId="168" fontId="20" fillId="0" borderId="14" xfId="2" applyNumberFormat="1" applyFont="1" applyFill="1" applyBorder="1" applyAlignment="1" applyProtection="1">
      <protection hidden="1"/>
    </xf>
    <xf numFmtId="167" fontId="20" fillId="0" borderId="1" xfId="2" applyNumberFormat="1" applyFont="1" applyFill="1" applyBorder="1" applyAlignment="1" applyProtection="1">
      <protection hidden="1"/>
    </xf>
    <xf numFmtId="166" fontId="20" fillId="0" borderId="1" xfId="3" applyNumberFormat="1" applyFont="1" applyFill="1" applyBorder="1" applyAlignment="1" applyProtection="1">
      <protection hidden="1"/>
    </xf>
    <xf numFmtId="0" fontId="22" fillId="0" borderId="62" xfId="3" applyNumberFormat="1" applyFont="1" applyFill="1" applyBorder="1" applyAlignment="1" applyProtection="1">
      <alignment wrapText="1"/>
      <protection hidden="1"/>
    </xf>
    <xf numFmtId="0" fontId="22" fillId="0" borderId="0" xfId="3" applyNumberFormat="1" applyFont="1" applyFill="1" applyBorder="1" applyAlignment="1" applyProtection="1">
      <alignment wrapText="1"/>
      <protection hidden="1"/>
    </xf>
    <xf numFmtId="171" fontId="5" fillId="0" borderId="14" xfId="2" applyNumberFormat="1" applyFont="1" applyFill="1" applyBorder="1" applyAlignment="1" applyProtection="1">
      <protection hidden="1"/>
    </xf>
    <xf numFmtId="168" fontId="5" fillId="0" borderId="14" xfId="2" applyNumberFormat="1" applyFont="1" applyFill="1" applyBorder="1" applyAlignment="1" applyProtection="1">
      <alignment horizontal="right"/>
      <protection hidden="1"/>
    </xf>
    <xf numFmtId="167" fontId="5" fillId="0" borderId="1" xfId="2" applyNumberFormat="1" applyFont="1" applyFill="1" applyBorder="1" applyAlignment="1" applyProtection="1">
      <alignment horizontal="right"/>
      <protection hidden="1"/>
    </xf>
    <xf numFmtId="171" fontId="22" fillId="0" borderId="14" xfId="2" applyNumberFormat="1" applyFont="1" applyFill="1" applyBorder="1" applyAlignment="1" applyProtection="1">
      <protection hidden="1"/>
    </xf>
    <xf numFmtId="168" fontId="22" fillId="0" borderId="14" xfId="2" applyNumberFormat="1" applyFont="1" applyFill="1" applyBorder="1" applyAlignment="1" applyProtection="1">
      <alignment horizontal="right"/>
      <protection hidden="1"/>
    </xf>
    <xf numFmtId="167" fontId="22" fillId="0" borderId="1" xfId="2" applyNumberFormat="1" applyFont="1" applyFill="1" applyBorder="1" applyAlignment="1" applyProtection="1">
      <alignment horizontal="right"/>
      <protection hidden="1"/>
    </xf>
    <xf numFmtId="167" fontId="5" fillId="0" borderId="1" xfId="3" applyNumberFormat="1" applyFont="1" applyFill="1" applyBorder="1" applyAlignment="1" applyProtection="1">
      <alignment horizontal="right"/>
      <protection hidden="1"/>
    </xf>
    <xf numFmtId="166" fontId="5" fillId="0" borderId="1" xfId="3" applyNumberFormat="1" applyFont="1" applyFill="1" applyBorder="1" applyAlignment="1" applyProtection="1">
      <protection hidden="1"/>
    </xf>
    <xf numFmtId="167" fontId="22" fillId="0" borderId="1" xfId="3" applyNumberFormat="1" applyFont="1" applyFill="1" applyBorder="1" applyAlignment="1" applyProtection="1">
      <alignment horizontal="right"/>
      <protection hidden="1"/>
    </xf>
    <xf numFmtId="0" fontId="22" fillId="0" borderId="20" xfId="3" applyNumberFormat="1" applyFont="1" applyFill="1" applyBorder="1" applyAlignment="1" applyProtection="1">
      <alignment wrapText="1"/>
      <protection hidden="1"/>
    </xf>
    <xf numFmtId="0" fontId="22" fillId="0" borderId="21" xfId="3" applyNumberFormat="1" applyFont="1" applyFill="1" applyBorder="1" applyAlignment="1" applyProtection="1">
      <alignment wrapText="1"/>
      <protection hidden="1"/>
    </xf>
    <xf numFmtId="0" fontId="20" fillId="0" borderId="11" xfId="3" applyNumberFormat="1" applyFont="1" applyFill="1" applyBorder="1" applyAlignment="1" applyProtection="1">
      <protection hidden="1"/>
    </xf>
    <xf numFmtId="0" fontId="20" fillId="0" borderId="55" xfId="3" applyNumberFormat="1" applyFont="1" applyFill="1" applyBorder="1" applyAlignment="1" applyProtection="1">
      <protection hidden="1"/>
    </xf>
    <xf numFmtId="0" fontId="20" fillId="0" borderId="64" xfId="3" applyNumberFormat="1" applyFont="1" applyFill="1" applyBorder="1" applyAlignment="1" applyProtection="1">
      <protection hidden="1"/>
    </xf>
    <xf numFmtId="0" fontId="20" fillId="0" borderId="64" xfId="3" applyNumberFormat="1" applyFont="1" applyFill="1" applyBorder="1" applyAlignment="1" applyProtection="1">
      <alignment horizontal="right"/>
      <protection hidden="1"/>
    </xf>
    <xf numFmtId="4" fontId="23" fillId="0" borderId="65" xfId="3" applyNumberFormat="1" applyFont="1" applyFill="1" applyBorder="1" applyAlignment="1" applyProtection="1">
      <protection hidden="1"/>
    </xf>
    <xf numFmtId="4" fontId="23" fillId="0" borderId="8" xfId="3" applyNumberFormat="1" applyFont="1" applyFill="1" applyBorder="1" applyAlignment="1" applyProtection="1">
      <protection hidden="1"/>
    </xf>
    <xf numFmtId="0" fontId="33" fillId="0" borderId="0" xfId="0" applyFont="1" applyBorder="1"/>
    <xf numFmtId="0" fontId="0" fillId="0" borderId="0" xfId="0" applyAlignment="1">
      <alignment wrapText="1"/>
    </xf>
    <xf numFmtId="4" fontId="19" fillId="0" borderId="1" xfId="0" applyNumberFormat="1" applyFont="1" applyBorder="1" applyAlignment="1">
      <alignment horizontal="center" vertical="center" wrapText="1"/>
    </xf>
    <xf numFmtId="167" fontId="19" fillId="0" borderId="1" xfId="0" applyNumberFormat="1" applyFont="1" applyBorder="1" applyAlignment="1">
      <alignment horizontal="center" vertical="center" wrapText="1"/>
    </xf>
    <xf numFmtId="171" fontId="19" fillId="0" borderId="1" xfId="0" applyNumberFormat="1" applyFont="1" applyBorder="1" applyAlignment="1">
      <alignment horizontal="center" vertical="center" wrapText="1"/>
    </xf>
    <xf numFmtId="168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wrapText="1"/>
    </xf>
    <xf numFmtId="3" fontId="19" fillId="0" borderId="1" xfId="0" applyNumberFormat="1" applyFont="1" applyBorder="1" applyAlignment="1">
      <alignment horizontal="center" vertical="top" wrapText="1"/>
    </xf>
    <xf numFmtId="0" fontId="34" fillId="0" borderId="0" xfId="0" applyFont="1" applyAlignment="1">
      <alignment wrapText="1"/>
    </xf>
    <xf numFmtId="0" fontId="34" fillId="0" borderId="0" xfId="0" applyFont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0" fillId="0" borderId="0" xfId="0" applyFont="1"/>
    <xf numFmtId="0" fontId="36" fillId="0" borderId="0" xfId="6" applyFont="1"/>
    <xf numFmtId="0" fontId="36" fillId="0" borderId="0" xfId="6" applyFont="1" applyAlignment="1">
      <alignment horizontal="center" vertical="center"/>
    </xf>
    <xf numFmtId="0" fontId="37" fillId="0" borderId="0" xfId="6" applyFont="1"/>
    <xf numFmtId="176" fontId="37" fillId="0" borderId="1" xfId="7" applyFont="1" applyBorder="1" applyAlignment="1">
      <alignment horizontal="right"/>
    </xf>
    <xf numFmtId="0" fontId="37" fillId="0" borderId="1" xfId="6" applyFont="1" applyFill="1" applyBorder="1" applyAlignment="1">
      <alignment horizontal="left" wrapText="1"/>
    </xf>
    <xf numFmtId="0" fontId="37" fillId="0" borderId="1" xfId="6" applyNumberFormat="1" applyFont="1" applyFill="1" applyBorder="1" applyAlignment="1">
      <alignment horizontal="center"/>
    </xf>
    <xf numFmtId="0" fontId="36" fillId="0" borderId="1" xfId="6" applyFont="1" applyBorder="1"/>
    <xf numFmtId="0" fontId="36" fillId="0" borderId="1" xfId="6" applyFont="1" applyFill="1" applyBorder="1" applyAlignment="1">
      <alignment wrapText="1"/>
    </xf>
    <xf numFmtId="49" fontId="36" fillId="0" borderId="1" xfId="6" applyNumberFormat="1" applyFont="1" applyFill="1" applyBorder="1" applyAlignment="1">
      <alignment horizontal="center"/>
    </xf>
    <xf numFmtId="0" fontId="36" fillId="0" borderId="1" xfId="6" applyFont="1" applyFill="1" applyBorder="1" applyAlignment="1">
      <alignment horizontal="left" wrapText="1"/>
    </xf>
    <xf numFmtId="49" fontId="38" fillId="0" borderId="1" xfId="6" applyNumberFormat="1" applyFont="1" applyFill="1" applyBorder="1" applyAlignment="1">
      <alignment horizontal="center"/>
    </xf>
    <xf numFmtId="0" fontId="36" fillId="0" borderId="0" xfId="6" applyFont="1" applyAlignment="1">
      <alignment wrapText="1"/>
    </xf>
    <xf numFmtId="0" fontId="36" fillId="0" borderId="1" xfId="6" applyFont="1" applyBorder="1" applyAlignment="1">
      <alignment wrapText="1"/>
    </xf>
    <xf numFmtId="0" fontId="37" fillId="0" borderId="0" xfId="6" applyFont="1" applyAlignment="1">
      <alignment wrapText="1"/>
    </xf>
    <xf numFmtId="0" fontId="37" fillId="0" borderId="1" xfId="6" applyFont="1" applyBorder="1" applyAlignment="1">
      <alignment wrapText="1"/>
    </xf>
    <xf numFmtId="49" fontId="37" fillId="0" borderId="1" xfId="6" applyNumberFormat="1" applyFont="1" applyFill="1" applyBorder="1" applyAlignment="1">
      <alignment horizontal="center"/>
    </xf>
    <xf numFmtId="177" fontId="39" fillId="0" borderId="1" xfId="7" applyNumberFormat="1" applyFont="1" applyBorder="1" applyAlignment="1">
      <alignment horizontal="right" wrapText="1"/>
    </xf>
    <xf numFmtId="177" fontId="36" fillId="0" borderId="1" xfId="7" applyNumberFormat="1" applyFont="1" applyBorder="1" applyAlignment="1">
      <alignment horizontal="right" wrapText="1"/>
    </xf>
    <xf numFmtId="0" fontId="36" fillId="0" borderId="0" xfId="6" applyFont="1" applyAlignment="1">
      <alignment horizontal="center" vertical="center" wrapText="1"/>
    </xf>
    <xf numFmtId="164" fontId="36" fillId="0" borderId="1" xfId="6" applyNumberFormat="1" applyFont="1" applyBorder="1" applyAlignment="1">
      <alignment horizontal="right" vertical="center" wrapText="1"/>
    </xf>
    <xf numFmtId="0" fontId="36" fillId="2" borderId="0" xfId="6" applyFont="1" applyFill="1"/>
    <xf numFmtId="0" fontId="36" fillId="2" borderId="0" xfId="6" applyFont="1" applyFill="1" applyAlignment="1">
      <alignment horizontal="center" vertical="center"/>
    </xf>
    <xf numFmtId="4" fontId="36" fillId="2" borderId="1" xfId="6" applyNumberFormat="1" applyFont="1" applyFill="1" applyBorder="1" applyAlignment="1">
      <alignment horizontal="right" vertical="center"/>
    </xf>
    <xf numFmtId="164" fontId="36" fillId="0" borderId="1" xfId="6" applyNumberFormat="1" applyFont="1" applyBorder="1" applyAlignment="1">
      <alignment horizontal="right" vertical="center"/>
    </xf>
    <xf numFmtId="164" fontId="36" fillId="2" borderId="1" xfId="6" applyNumberFormat="1" applyFont="1" applyFill="1" applyBorder="1" applyAlignment="1">
      <alignment horizontal="right" vertical="center"/>
    </xf>
    <xf numFmtId="4" fontId="36" fillId="0" borderId="1" xfId="6" applyNumberFormat="1" applyFont="1" applyBorder="1" applyAlignment="1">
      <alignment horizontal="right" vertical="center"/>
    </xf>
    <xf numFmtId="0" fontId="36" fillId="0" borderId="1" xfId="6" applyFont="1" applyFill="1" applyBorder="1" applyAlignment="1">
      <alignment horizontal="left" vertical="top" wrapText="1"/>
    </xf>
    <xf numFmtId="4" fontId="37" fillId="0" borderId="1" xfId="6" applyNumberFormat="1" applyFont="1" applyFill="1" applyBorder="1" applyAlignment="1">
      <alignment vertical="center"/>
    </xf>
    <xf numFmtId="0" fontId="37" fillId="0" borderId="1" xfId="6" applyFont="1" applyFill="1" applyBorder="1" applyAlignment="1">
      <alignment horizontal="left" vertical="top" wrapText="1"/>
    </xf>
    <xf numFmtId="0" fontId="36" fillId="0" borderId="0" xfId="6" applyFont="1" applyAlignment="1">
      <alignment horizontal="center"/>
    </xf>
    <xf numFmtId="0" fontId="36" fillId="0" borderId="1" xfId="6" applyFont="1" applyBorder="1" applyAlignment="1">
      <alignment horizontal="center" vertical="center"/>
    </xf>
    <xf numFmtId="0" fontId="36" fillId="0" borderId="1" xfId="6" applyFont="1" applyBorder="1" applyAlignment="1">
      <alignment horizontal="center"/>
    </xf>
    <xf numFmtId="0" fontId="36" fillId="0" borderId="0" xfId="6" applyFont="1" applyAlignment="1">
      <alignment vertical="center"/>
    </xf>
    <xf numFmtId="0" fontId="36" fillId="0" borderId="1" xfId="6" applyFont="1" applyBorder="1" applyAlignment="1">
      <alignment horizontal="center" vertical="center" wrapText="1"/>
    </xf>
    <xf numFmtId="0" fontId="36" fillId="0" borderId="21" xfId="6" applyFont="1" applyBorder="1" applyAlignment="1">
      <alignment horizontal="right" vertical="center" wrapText="1"/>
    </xf>
    <xf numFmtId="0" fontId="36" fillId="0" borderId="21" xfId="6" applyFont="1" applyBorder="1" applyAlignment="1">
      <alignment vertical="center" wrapText="1"/>
    </xf>
    <xf numFmtId="0" fontId="36" fillId="0" borderId="0" xfId="6" applyFont="1" applyAlignment="1">
      <alignment vertical="center" wrapText="1"/>
    </xf>
    <xf numFmtId="0" fontId="3" fillId="0" borderId="0" xfId="0" applyFont="1" applyAlignment="1">
      <alignment horizontal="left"/>
    </xf>
    <xf numFmtId="0" fontId="4" fillId="0" borderId="0" xfId="0" quotePrefix="1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167" fontId="19" fillId="0" borderId="1" xfId="1" applyNumberFormat="1" applyFont="1" applyFill="1" applyBorder="1" applyAlignment="1" applyProtection="1">
      <alignment horizontal="center"/>
      <protection hidden="1"/>
    </xf>
    <xf numFmtId="167" fontId="19" fillId="0" borderId="14" xfId="1" applyNumberFormat="1" applyFont="1" applyFill="1" applyBorder="1" applyAlignment="1" applyProtection="1">
      <alignment horizontal="center"/>
      <protection hidden="1"/>
    </xf>
    <xf numFmtId="167" fontId="19" fillId="0" borderId="18" xfId="1" applyNumberFormat="1" applyFont="1" applyFill="1" applyBorder="1" applyAlignment="1" applyProtection="1">
      <alignment horizontal="left" vertical="distributed" wrapText="1"/>
      <protection hidden="1"/>
    </xf>
    <xf numFmtId="167" fontId="19" fillId="0" borderId="13" xfId="1" applyNumberFormat="1" applyFont="1" applyFill="1" applyBorder="1" applyAlignment="1" applyProtection="1">
      <alignment horizontal="left" vertical="distributed" wrapText="1"/>
      <protection hidden="1"/>
    </xf>
    <xf numFmtId="0" fontId="18" fillId="0" borderId="31" xfId="1" applyNumberFormat="1" applyFont="1" applyFill="1" applyBorder="1" applyAlignment="1" applyProtection="1">
      <alignment horizontal="center" vertical="center"/>
      <protection hidden="1"/>
    </xf>
    <xf numFmtId="0" fontId="18" fillId="0" borderId="27" xfId="1" applyNumberFormat="1" applyFont="1" applyFill="1" applyBorder="1" applyAlignment="1" applyProtection="1">
      <alignment horizontal="center" vertical="center"/>
      <protection hidden="1"/>
    </xf>
    <xf numFmtId="0" fontId="18" fillId="0" borderId="26" xfId="1" applyNumberFormat="1" applyFont="1" applyFill="1" applyBorder="1" applyAlignment="1" applyProtection="1">
      <alignment horizontal="center" vertical="center"/>
      <protection hidden="1"/>
    </xf>
    <xf numFmtId="167" fontId="18" fillId="0" borderId="18" xfId="1" applyNumberFormat="1" applyFont="1" applyFill="1" applyBorder="1" applyAlignment="1" applyProtection="1">
      <alignment horizontal="left" vertical="distributed" wrapText="1"/>
      <protection hidden="1"/>
    </xf>
    <xf numFmtId="167" fontId="18" fillId="0" borderId="13" xfId="1" applyNumberFormat="1" applyFont="1" applyFill="1" applyBorder="1" applyAlignment="1" applyProtection="1">
      <alignment horizontal="left" vertical="distributed" wrapText="1"/>
      <protection hidden="1"/>
    </xf>
    <xf numFmtId="167" fontId="18" fillId="0" borderId="17" xfId="1" applyNumberFormat="1" applyFont="1" applyFill="1" applyBorder="1" applyAlignment="1" applyProtection="1">
      <alignment horizontal="left" vertical="distributed" wrapText="1"/>
      <protection hidden="1"/>
    </xf>
    <xf numFmtId="167" fontId="18" fillId="0" borderId="1" xfId="1" applyNumberFormat="1" applyFont="1" applyFill="1" applyBorder="1" applyAlignment="1" applyProtection="1">
      <alignment horizontal="center"/>
      <protection hidden="1"/>
    </xf>
    <xf numFmtId="167" fontId="18" fillId="0" borderId="14" xfId="1" applyNumberFormat="1" applyFont="1" applyFill="1" applyBorder="1" applyAlignment="1" applyProtection="1">
      <alignment horizontal="center"/>
      <protection hidden="1"/>
    </xf>
    <xf numFmtId="0" fontId="4" fillId="0" borderId="0" xfId="1" applyNumberFormat="1" applyFont="1" applyFill="1" applyAlignment="1" applyProtection="1">
      <alignment horizontal="center" vertical="distributed"/>
      <protection hidden="1"/>
    </xf>
    <xf numFmtId="167" fontId="19" fillId="0" borderId="16" xfId="1" applyNumberFormat="1" applyFont="1" applyFill="1" applyBorder="1" applyAlignment="1" applyProtection="1">
      <alignment horizontal="left" vertical="distributed" wrapText="1"/>
      <protection hidden="1"/>
    </xf>
    <xf numFmtId="167" fontId="18" fillId="0" borderId="16" xfId="1" applyNumberFormat="1" applyFont="1" applyFill="1" applyBorder="1" applyAlignment="1" applyProtection="1">
      <alignment horizontal="left" vertical="distributed" wrapText="1"/>
      <protection hidden="1"/>
    </xf>
    <xf numFmtId="167" fontId="19" fillId="0" borderId="17" xfId="1" applyNumberFormat="1" applyFont="1" applyFill="1" applyBorder="1" applyAlignment="1" applyProtection="1">
      <alignment horizontal="left" vertical="distributed" wrapText="1"/>
      <protection hidden="1"/>
    </xf>
    <xf numFmtId="0" fontId="18" fillId="0" borderId="12" xfId="1" applyNumberFormat="1" applyFont="1" applyFill="1" applyBorder="1" applyAlignment="1" applyProtection="1">
      <alignment horizontal="center"/>
      <protection hidden="1"/>
    </xf>
    <xf numFmtId="0" fontId="18" fillId="0" borderId="11" xfId="1" applyNumberFormat="1" applyFont="1" applyFill="1" applyBorder="1" applyAlignment="1" applyProtection="1">
      <alignment horizontal="center"/>
      <protection hidden="1"/>
    </xf>
    <xf numFmtId="0" fontId="18" fillId="0" borderId="10" xfId="1" applyNumberFormat="1" applyFont="1" applyFill="1" applyBorder="1" applyAlignment="1" applyProtection="1">
      <alignment horizontal="center"/>
      <protection hidden="1"/>
    </xf>
    <xf numFmtId="167" fontId="18" fillId="0" borderId="22" xfId="1" applyNumberFormat="1" applyFont="1" applyFill="1" applyBorder="1" applyAlignment="1" applyProtection="1">
      <alignment horizontal="left" vertical="distributed" wrapText="1"/>
      <protection hidden="1"/>
    </xf>
    <xf numFmtId="167" fontId="18" fillId="0" borderId="21" xfId="1" applyNumberFormat="1" applyFont="1" applyFill="1" applyBorder="1" applyAlignment="1" applyProtection="1">
      <alignment horizontal="left" vertical="distributed" wrapText="1"/>
      <protection hidden="1"/>
    </xf>
    <xf numFmtId="167" fontId="18" fillId="0" borderId="2" xfId="1" applyNumberFormat="1" applyFont="1" applyFill="1" applyBorder="1" applyAlignment="1" applyProtection="1">
      <alignment horizontal="center"/>
      <protection hidden="1"/>
    </xf>
    <xf numFmtId="167" fontId="18" fillId="0" borderId="20" xfId="1" applyNumberFormat="1" applyFont="1" applyFill="1" applyBorder="1" applyAlignment="1" applyProtection="1">
      <alignment horizontal="center"/>
      <protection hidden="1"/>
    </xf>
    <xf numFmtId="167" fontId="19" fillId="0" borderId="14" xfId="1" applyNumberFormat="1" applyFont="1" applyFill="1" applyBorder="1" applyAlignment="1" applyProtection="1">
      <alignment horizontal="left" vertical="distributed" wrapText="1"/>
      <protection hidden="1"/>
    </xf>
    <xf numFmtId="167" fontId="19" fillId="0" borderId="5" xfId="1" applyNumberFormat="1" applyFont="1" applyFill="1" applyBorder="1" applyAlignment="1" applyProtection="1">
      <alignment horizontal="left" vertical="distributed" wrapText="1"/>
      <protection hidden="1"/>
    </xf>
    <xf numFmtId="167" fontId="18" fillId="0" borderId="14" xfId="1" applyNumberFormat="1" applyFont="1" applyFill="1" applyBorder="1" applyAlignment="1" applyProtection="1">
      <alignment horizontal="left" vertical="distributed" wrapText="1"/>
      <protection hidden="1"/>
    </xf>
    <xf numFmtId="167" fontId="18" fillId="0" borderId="5" xfId="1" applyNumberFormat="1" applyFont="1" applyFill="1" applyBorder="1" applyAlignment="1" applyProtection="1">
      <alignment horizontal="left" vertical="distributed" wrapText="1"/>
      <protection hidden="1"/>
    </xf>
    <xf numFmtId="0" fontId="18" fillId="0" borderId="25" xfId="1" applyNumberFormat="1" applyFont="1" applyFill="1" applyBorder="1" applyAlignment="1" applyProtection="1">
      <alignment horizontal="left" vertical="center"/>
      <protection hidden="1"/>
    </xf>
    <xf numFmtId="0" fontId="18" fillId="0" borderId="24" xfId="1" applyNumberFormat="1" applyFont="1" applyFill="1" applyBorder="1" applyAlignment="1" applyProtection="1">
      <alignment horizontal="left" vertical="center"/>
      <protection hidden="1"/>
    </xf>
    <xf numFmtId="0" fontId="18" fillId="0" borderId="23" xfId="1" applyNumberFormat="1" applyFont="1" applyFill="1" applyBorder="1" applyAlignment="1" applyProtection="1">
      <alignment horizontal="left" vertical="center"/>
      <protection hidden="1"/>
    </xf>
    <xf numFmtId="167" fontId="19" fillId="0" borderId="5" xfId="1" applyNumberFormat="1" applyFont="1" applyFill="1" applyBorder="1" applyAlignment="1" applyProtection="1">
      <alignment horizontal="center"/>
      <protection hidden="1"/>
    </xf>
    <xf numFmtId="167" fontId="23" fillId="0" borderId="13" xfId="1" applyNumberFormat="1" applyFont="1" applyFill="1" applyBorder="1" applyAlignment="1" applyProtection="1">
      <alignment horizontal="left" vertical="justify" wrapText="1"/>
      <protection hidden="1"/>
    </xf>
    <xf numFmtId="167" fontId="23" fillId="0" borderId="5" xfId="1" applyNumberFormat="1" applyFont="1" applyFill="1" applyBorder="1" applyAlignment="1" applyProtection="1">
      <alignment horizontal="left" vertical="justify" wrapText="1"/>
      <protection hidden="1"/>
    </xf>
    <xf numFmtId="167" fontId="23" fillId="0" borderId="14" xfId="1" applyNumberFormat="1" applyFont="1" applyFill="1" applyBorder="1" applyAlignment="1" applyProtection="1">
      <alignment horizontal="left" vertical="justify" wrapText="1"/>
      <protection hidden="1"/>
    </xf>
    <xf numFmtId="167" fontId="22" fillId="0" borderId="14" xfId="1" applyNumberFormat="1" applyFont="1" applyFill="1" applyBorder="1" applyAlignment="1" applyProtection="1">
      <alignment vertical="justify" wrapText="1"/>
      <protection hidden="1"/>
    </xf>
    <xf numFmtId="167" fontId="22" fillId="0" borderId="13" xfId="1" applyNumberFormat="1" applyFont="1" applyFill="1" applyBorder="1" applyAlignment="1" applyProtection="1">
      <alignment vertical="justify" wrapText="1"/>
      <protection hidden="1"/>
    </xf>
    <xf numFmtId="167" fontId="22" fillId="0" borderId="5" xfId="1" applyNumberFormat="1" applyFont="1" applyFill="1" applyBorder="1" applyAlignment="1" applyProtection="1">
      <alignment vertical="justify" wrapText="1"/>
      <protection hidden="1"/>
    </xf>
    <xf numFmtId="172" fontId="22" fillId="0" borderId="14" xfId="1" applyNumberFormat="1" applyFont="1" applyFill="1" applyBorder="1" applyAlignment="1" applyProtection="1">
      <alignment vertical="justify" wrapText="1"/>
      <protection hidden="1"/>
    </xf>
    <xf numFmtId="172" fontId="22" fillId="0" borderId="13" xfId="1" applyNumberFormat="1" applyFont="1" applyFill="1" applyBorder="1" applyAlignment="1" applyProtection="1">
      <alignment vertical="justify" wrapText="1"/>
      <protection hidden="1"/>
    </xf>
    <xf numFmtId="172" fontId="22" fillId="0" borderId="5" xfId="1" applyNumberFormat="1" applyFont="1" applyFill="1" applyBorder="1" applyAlignment="1" applyProtection="1">
      <alignment vertical="justify" wrapText="1"/>
      <protection hidden="1"/>
    </xf>
    <xf numFmtId="169" fontId="23" fillId="3" borderId="1" xfId="1" applyNumberFormat="1" applyFont="1" applyFill="1" applyBorder="1" applyAlignment="1" applyProtection="1">
      <alignment horizontal="justify" vertical="justify" wrapText="1"/>
      <protection hidden="1"/>
    </xf>
    <xf numFmtId="0" fontId="23" fillId="0" borderId="13" xfId="1" applyNumberFormat="1" applyFont="1" applyFill="1" applyBorder="1" applyAlignment="1" applyProtection="1">
      <alignment horizontal="center" vertical="justify"/>
      <protection hidden="1"/>
    </xf>
    <xf numFmtId="0" fontId="23" fillId="0" borderId="5" xfId="1" applyNumberFormat="1" applyFont="1" applyFill="1" applyBorder="1" applyAlignment="1" applyProtection="1">
      <alignment horizontal="center" vertical="justify"/>
      <protection hidden="1"/>
    </xf>
    <xf numFmtId="172" fontId="22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23" fillId="3" borderId="33" xfId="1" applyNumberFormat="1" applyFont="1" applyFill="1" applyBorder="1" applyAlignment="1" applyProtection="1">
      <alignment horizontal="justify" vertical="justify" wrapText="1"/>
      <protection hidden="1"/>
    </xf>
    <xf numFmtId="169" fontId="23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22" fillId="0" borderId="14" xfId="1" applyNumberFormat="1" applyFont="1" applyFill="1" applyBorder="1" applyAlignment="1" applyProtection="1">
      <alignment horizontal="left" vertical="justify" wrapText="1"/>
      <protection hidden="1"/>
    </xf>
    <xf numFmtId="169" fontId="22" fillId="0" borderId="13" xfId="1" applyNumberFormat="1" applyFont="1" applyFill="1" applyBorder="1" applyAlignment="1" applyProtection="1">
      <alignment horizontal="left" vertical="justify" wrapText="1"/>
      <protection hidden="1"/>
    </xf>
    <xf numFmtId="169" fontId="22" fillId="0" borderId="5" xfId="1" applyNumberFormat="1" applyFont="1" applyFill="1" applyBorder="1" applyAlignment="1" applyProtection="1">
      <alignment horizontal="left" vertical="justify" wrapText="1"/>
      <protection hidden="1"/>
    </xf>
    <xf numFmtId="172" fontId="22" fillId="3" borderId="1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0" xfId="1" applyNumberFormat="1" applyFont="1" applyFill="1" applyAlignment="1" applyProtection="1">
      <alignment horizontal="left"/>
      <protection hidden="1"/>
    </xf>
    <xf numFmtId="0" fontId="5" fillId="0" borderId="0" xfId="1" applyNumberFormat="1" applyFont="1" applyFill="1" applyAlignment="1" applyProtection="1">
      <alignment horizontal="left" wrapText="1"/>
      <protection hidden="1"/>
    </xf>
    <xf numFmtId="0" fontId="23" fillId="0" borderId="18" xfId="1" applyNumberFormat="1" applyFont="1" applyFill="1" applyBorder="1" applyAlignment="1" applyProtection="1">
      <alignment horizontal="center" vertical="justify"/>
      <protection hidden="1"/>
    </xf>
    <xf numFmtId="0" fontId="26" fillId="0" borderId="0" xfId="1" applyNumberFormat="1" applyFont="1" applyFill="1" applyBorder="1" applyAlignment="1" applyProtection="1">
      <alignment horizontal="center" vertical="justify"/>
      <protection hidden="1"/>
    </xf>
    <xf numFmtId="0" fontId="26" fillId="0" borderId="0" xfId="1" quotePrefix="1" applyNumberFormat="1" applyFont="1" applyFill="1" applyBorder="1" applyAlignment="1" applyProtection="1">
      <alignment horizontal="center" vertical="justify"/>
      <protection hidden="1"/>
    </xf>
    <xf numFmtId="169" fontId="23" fillId="0" borderId="33" xfId="1" applyNumberFormat="1" applyFont="1" applyFill="1" applyBorder="1" applyAlignment="1" applyProtection="1">
      <alignment horizontal="justify" vertical="justify" wrapText="1"/>
      <protection hidden="1"/>
    </xf>
    <xf numFmtId="167" fontId="23" fillId="0" borderId="14" xfId="1" applyNumberFormat="1" applyFont="1" applyFill="1" applyBorder="1" applyAlignment="1" applyProtection="1">
      <alignment horizontal="justify" vertical="justify" wrapText="1"/>
      <protection hidden="1"/>
    </xf>
    <xf numFmtId="0" fontId="25" fillId="0" borderId="13" xfId="5" applyFont="1" applyBorder="1" applyAlignment="1"/>
    <xf numFmtId="167" fontId="23" fillId="0" borderId="1" xfId="1" applyNumberFormat="1" applyFont="1" applyFill="1" applyBorder="1" applyAlignment="1" applyProtection="1">
      <alignment horizontal="left" vertical="justify" wrapText="1"/>
      <protection hidden="1"/>
    </xf>
    <xf numFmtId="169" fontId="23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23" fillId="0" borderId="18" xfId="1" applyNumberFormat="1" applyFont="1" applyFill="1" applyBorder="1" applyAlignment="1" applyProtection="1">
      <alignment horizontal="left"/>
      <protection hidden="1"/>
    </xf>
    <xf numFmtId="0" fontId="23" fillId="0" borderId="13" xfId="1" applyNumberFormat="1" applyFont="1" applyFill="1" applyBorder="1" applyAlignment="1" applyProtection="1">
      <alignment horizontal="left"/>
      <protection hidden="1"/>
    </xf>
    <xf numFmtId="0" fontId="23" fillId="0" borderId="5" xfId="1" applyNumberFormat="1" applyFont="1" applyFill="1" applyBorder="1" applyAlignment="1" applyProtection="1">
      <alignment horizontal="left"/>
      <protection hidden="1"/>
    </xf>
    <xf numFmtId="169" fontId="23" fillId="0" borderId="14" xfId="1" applyNumberFormat="1" applyFont="1" applyFill="1" applyBorder="1" applyAlignment="1" applyProtection="1">
      <alignment horizontal="left" vertical="justify" wrapText="1"/>
      <protection hidden="1"/>
    </xf>
    <xf numFmtId="169" fontId="23" fillId="0" borderId="13" xfId="1" applyNumberFormat="1" applyFont="1" applyFill="1" applyBorder="1" applyAlignment="1" applyProtection="1">
      <alignment horizontal="left" vertical="justify" wrapText="1"/>
      <protection hidden="1"/>
    </xf>
    <xf numFmtId="169" fontId="23" fillId="0" borderId="5" xfId="1" applyNumberFormat="1" applyFont="1" applyFill="1" applyBorder="1" applyAlignment="1" applyProtection="1">
      <alignment horizontal="left" vertical="justify" wrapText="1"/>
      <protection hidden="1"/>
    </xf>
    <xf numFmtId="0" fontId="24" fillId="0" borderId="14" xfId="5" applyFont="1" applyBorder="1" applyAlignment="1">
      <alignment horizontal="left" vertical="distributed"/>
    </xf>
    <xf numFmtId="0" fontId="24" fillId="0" borderId="5" xfId="5" applyFont="1" applyBorder="1" applyAlignment="1">
      <alignment horizontal="left" vertical="distributed"/>
    </xf>
    <xf numFmtId="0" fontId="29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9" fillId="0" borderId="14" xfId="1" applyNumberFormat="1" applyFont="1" applyFill="1" applyBorder="1" applyAlignment="1" applyProtection="1">
      <alignment horizontal="left" vertical="justify" wrapText="1"/>
      <protection hidden="1"/>
    </xf>
    <xf numFmtId="0" fontId="29" fillId="0" borderId="13" xfId="1" applyNumberFormat="1" applyFont="1" applyFill="1" applyBorder="1" applyAlignment="1" applyProtection="1">
      <alignment horizontal="left" vertical="justify" wrapText="1"/>
      <protection hidden="1"/>
    </xf>
    <xf numFmtId="0" fontId="29" fillId="0" borderId="5" xfId="1" applyNumberFormat="1" applyFont="1" applyFill="1" applyBorder="1" applyAlignment="1" applyProtection="1">
      <alignment horizontal="left" vertical="justify" wrapText="1"/>
      <protection hidden="1"/>
    </xf>
    <xf numFmtId="172" fontId="29" fillId="0" borderId="14" xfId="1" applyNumberFormat="1" applyFont="1" applyFill="1" applyBorder="1" applyAlignment="1" applyProtection="1">
      <alignment horizontal="left" vertical="justify" wrapText="1"/>
      <protection hidden="1"/>
    </xf>
    <xf numFmtId="172" fontId="29" fillId="0" borderId="13" xfId="1" applyNumberFormat="1" applyFont="1" applyFill="1" applyBorder="1" applyAlignment="1" applyProtection="1">
      <alignment horizontal="left" vertical="justify" wrapText="1"/>
      <protection hidden="1"/>
    </xf>
    <xf numFmtId="172" fontId="29" fillId="0" borderId="5" xfId="1" applyNumberFormat="1" applyFont="1" applyFill="1" applyBorder="1" applyAlignment="1" applyProtection="1">
      <alignment horizontal="left" vertical="justify" wrapText="1"/>
      <protection hidden="1"/>
    </xf>
    <xf numFmtId="0" fontId="28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2" fillId="0" borderId="1" xfId="5" applyFont="1" applyBorder="1" applyAlignment="1">
      <alignment horizontal="left" vertical="justify" wrapText="1"/>
    </xf>
    <xf numFmtId="0" fontId="32" fillId="0" borderId="14" xfId="5" applyFont="1" applyBorder="1" applyAlignment="1">
      <alignment horizontal="justify" vertical="justify" wrapText="1"/>
    </xf>
    <xf numFmtId="0" fontId="32" fillId="0" borderId="13" xfId="5" applyFont="1" applyBorder="1" applyAlignment="1">
      <alignment horizontal="justify" vertical="justify" wrapText="1"/>
    </xf>
    <xf numFmtId="0" fontId="32" fillId="0" borderId="5" xfId="5" applyFont="1" applyBorder="1" applyAlignment="1">
      <alignment horizontal="justify" vertical="justify" wrapText="1"/>
    </xf>
    <xf numFmtId="0" fontId="32" fillId="0" borderId="13" xfId="5" applyFont="1" applyBorder="1" applyAlignment="1">
      <alignment horizontal="left" vertical="justify" wrapText="1"/>
    </xf>
    <xf numFmtId="0" fontId="32" fillId="0" borderId="5" xfId="5" applyFont="1" applyBorder="1" applyAlignment="1">
      <alignment horizontal="left" vertical="justify" wrapText="1"/>
    </xf>
    <xf numFmtId="172" fontId="29" fillId="0" borderId="14" xfId="1" applyNumberFormat="1" applyFont="1" applyFill="1" applyBorder="1" applyAlignment="1" applyProtection="1">
      <alignment vertical="justify" wrapText="1"/>
      <protection hidden="1"/>
    </xf>
    <xf numFmtId="172" fontId="29" fillId="0" borderId="13" xfId="1" applyNumberFormat="1" applyFont="1" applyFill="1" applyBorder="1" applyAlignment="1" applyProtection="1">
      <alignment vertical="justify" wrapText="1"/>
      <protection hidden="1"/>
    </xf>
    <xf numFmtId="172" fontId="29" fillId="0" borderId="5" xfId="1" applyNumberFormat="1" applyFont="1" applyFill="1" applyBorder="1" applyAlignment="1" applyProtection="1">
      <alignment vertical="justify" wrapText="1"/>
      <protection hidden="1"/>
    </xf>
    <xf numFmtId="0" fontId="28" fillId="0" borderId="14" xfId="1" applyNumberFormat="1" applyFont="1" applyFill="1" applyBorder="1" applyAlignment="1" applyProtection="1">
      <alignment horizontal="justify" vertical="justify" wrapText="1"/>
      <protection hidden="1"/>
    </xf>
    <xf numFmtId="0" fontId="28" fillId="0" borderId="13" xfId="1" applyNumberFormat="1" applyFont="1" applyFill="1" applyBorder="1" applyAlignment="1" applyProtection="1">
      <alignment horizontal="justify" vertical="justify" wrapText="1"/>
      <protection hidden="1"/>
    </xf>
    <xf numFmtId="0" fontId="28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29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28" fillId="0" borderId="14" xfId="1" applyNumberFormat="1" applyFont="1" applyFill="1" applyBorder="1" applyAlignment="1" applyProtection="1">
      <alignment horizontal="left" vertical="justify" wrapText="1"/>
      <protection hidden="1"/>
    </xf>
    <xf numFmtId="0" fontId="28" fillId="0" borderId="13" xfId="1" applyNumberFormat="1" applyFont="1" applyFill="1" applyBorder="1" applyAlignment="1" applyProtection="1">
      <alignment horizontal="left" vertical="justify" wrapText="1"/>
      <protection hidden="1"/>
    </xf>
    <xf numFmtId="0" fontId="28" fillId="0" borderId="5" xfId="1" applyNumberFormat="1" applyFont="1" applyFill="1" applyBorder="1" applyAlignment="1" applyProtection="1">
      <alignment horizontal="left" vertical="justify" wrapText="1"/>
      <protection hidden="1"/>
    </xf>
    <xf numFmtId="167" fontId="28" fillId="0" borderId="14" xfId="1" applyNumberFormat="1" applyFont="1" applyFill="1" applyBorder="1" applyAlignment="1" applyProtection="1">
      <alignment horizontal="left" vertical="justify" wrapText="1"/>
      <protection hidden="1"/>
    </xf>
    <xf numFmtId="167" fontId="28" fillId="0" borderId="13" xfId="1" applyNumberFormat="1" applyFont="1" applyFill="1" applyBorder="1" applyAlignment="1" applyProtection="1">
      <alignment horizontal="left" vertical="justify" wrapText="1"/>
      <protection hidden="1"/>
    </xf>
    <xf numFmtId="167" fontId="28" fillId="0" borderId="5" xfId="1" applyNumberFormat="1" applyFont="1" applyFill="1" applyBorder="1" applyAlignment="1" applyProtection="1">
      <alignment horizontal="left" vertical="justify" wrapText="1"/>
      <protection hidden="1"/>
    </xf>
    <xf numFmtId="0" fontId="29" fillId="0" borderId="14" xfId="1" applyNumberFormat="1" applyFont="1" applyFill="1" applyBorder="1" applyAlignment="1" applyProtection="1">
      <alignment vertical="justify" wrapText="1"/>
      <protection hidden="1"/>
    </xf>
    <xf numFmtId="0" fontId="29" fillId="0" borderId="13" xfId="1" applyNumberFormat="1" applyFont="1" applyFill="1" applyBorder="1" applyAlignment="1" applyProtection="1">
      <alignment vertical="justify" wrapText="1"/>
      <protection hidden="1"/>
    </xf>
    <xf numFmtId="0" fontId="29" fillId="0" borderId="5" xfId="1" applyNumberFormat="1" applyFont="1" applyFill="1" applyBorder="1" applyAlignment="1" applyProtection="1">
      <alignment vertical="justify" wrapText="1"/>
      <protection hidden="1"/>
    </xf>
    <xf numFmtId="0" fontId="30" fillId="0" borderId="1" xfId="5" applyFont="1" applyBorder="1" applyAlignment="1">
      <alignment horizontal="justify" vertical="justify" wrapText="1"/>
    </xf>
    <xf numFmtId="167" fontId="28" fillId="3" borderId="22" xfId="1" applyNumberFormat="1" applyFont="1" applyFill="1" applyBorder="1" applyAlignment="1" applyProtection="1">
      <alignment horizontal="justify" vertical="justify" wrapText="1"/>
      <protection hidden="1"/>
    </xf>
    <xf numFmtId="167" fontId="28" fillId="3" borderId="21" xfId="1" applyNumberFormat="1" applyFont="1" applyFill="1" applyBorder="1" applyAlignment="1" applyProtection="1">
      <alignment horizontal="justify" vertical="justify" wrapText="1"/>
      <protection hidden="1"/>
    </xf>
    <xf numFmtId="167" fontId="28" fillId="3" borderId="43" xfId="1" applyNumberFormat="1" applyFont="1" applyFill="1" applyBorder="1" applyAlignment="1" applyProtection="1">
      <alignment horizontal="justify" vertical="justify" wrapText="1"/>
      <protection hidden="1"/>
    </xf>
    <xf numFmtId="0" fontId="28" fillId="3" borderId="14" xfId="1" applyNumberFormat="1" applyFont="1" applyFill="1" applyBorder="1" applyAlignment="1" applyProtection="1">
      <alignment horizontal="justify" vertical="justify" wrapText="1"/>
      <protection hidden="1"/>
    </xf>
    <xf numFmtId="0" fontId="28" fillId="3" borderId="13" xfId="1" applyNumberFormat="1" applyFont="1" applyFill="1" applyBorder="1" applyAlignment="1" applyProtection="1">
      <alignment horizontal="justify" vertical="justify" wrapText="1"/>
      <protection hidden="1"/>
    </xf>
    <xf numFmtId="0" fontId="28" fillId="3" borderId="5" xfId="1" applyNumberFormat="1" applyFont="1" applyFill="1" applyBorder="1" applyAlignment="1" applyProtection="1">
      <alignment horizontal="justify" vertical="justify" wrapText="1"/>
      <protection hidden="1"/>
    </xf>
    <xf numFmtId="0" fontId="29" fillId="3" borderId="1" xfId="1" applyNumberFormat="1" applyFont="1" applyFill="1" applyBorder="1" applyAlignment="1" applyProtection="1">
      <alignment horizontal="left" vertical="justify" wrapText="1"/>
      <protection hidden="1"/>
    </xf>
    <xf numFmtId="0" fontId="29" fillId="3" borderId="14" xfId="1" applyNumberFormat="1" applyFont="1" applyFill="1" applyBorder="1" applyAlignment="1" applyProtection="1">
      <alignment horizontal="left" vertical="justify" wrapText="1"/>
      <protection hidden="1"/>
    </xf>
    <xf numFmtId="0" fontId="29" fillId="3" borderId="13" xfId="1" applyNumberFormat="1" applyFont="1" applyFill="1" applyBorder="1" applyAlignment="1" applyProtection="1">
      <alignment horizontal="left" vertical="justify" wrapText="1"/>
      <protection hidden="1"/>
    </xf>
    <xf numFmtId="0" fontId="29" fillId="3" borderId="5" xfId="1" applyNumberFormat="1" applyFont="1" applyFill="1" applyBorder="1" applyAlignment="1" applyProtection="1">
      <alignment horizontal="left" vertical="justify" wrapText="1"/>
      <protection hidden="1"/>
    </xf>
    <xf numFmtId="167" fontId="28" fillId="0" borderId="33" xfId="1" applyNumberFormat="1" applyFont="1" applyFill="1" applyBorder="1" applyAlignment="1" applyProtection="1">
      <alignment horizontal="justify" vertical="justify" wrapText="1"/>
      <protection hidden="1"/>
    </xf>
    <xf numFmtId="167" fontId="2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" fillId="0" borderId="1" xfId="5" applyBorder="1" applyAlignment="1"/>
    <xf numFmtId="0" fontId="28" fillId="0" borderId="40" xfId="1" applyNumberFormat="1" applyFont="1" applyFill="1" applyBorder="1" applyAlignment="1" applyProtection="1">
      <alignment horizontal="center" vertical="justify"/>
      <protection hidden="1"/>
    </xf>
    <xf numFmtId="0" fontId="28" fillId="0" borderId="39" xfId="1" applyNumberFormat="1" applyFont="1" applyFill="1" applyBorder="1" applyAlignment="1" applyProtection="1">
      <alignment horizontal="center" vertical="justify"/>
      <protection hidden="1"/>
    </xf>
    <xf numFmtId="0" fontId="28" fillId="0" borderId="38" xfId="1" applyNumberFormat="1" applyFont="1" applyFill="1" applyBorder="1" applyAlignment="1" applyProtection="1">
      <alignment horizontal="center" vertical="justify"/>
      <protection hidden="1"/>
    </xf>
    <xf numFmtId="167" fontId="29" fillId="0" borderId="14" xfId="1" applyNumberFormat="1" applyFont="1" applyFill="1" applyBorder="1" applyAlignment="1" applyProtection="1">
      <alignment horizontal="left" vertical="justify" wrapText="1"/>
      <protection hidden="1"/>
    </xf>
    <xf numFmtId="167" fontId="29" fillId="0" borderId="13" xfId="1" applyNumberFormat="1" applyFont="1" applyFill="1" applyBorder="1" applyAlignment="1" applyProtection="1">
      <alignment horizontal="left" vertical="justify" wrapText="1"/>
      <protection hidden="1"/>
    </xf>
    <xf numFmtId="167" fontId="29" fillId="0" borderId="5" xfId="1" applyNumberFormat="1" applyFont="1" applyFill="1" applyBorder="1" applyAlignment="1" applyProtection="1">
      <alignment horizontal="left" vertical="justify" wrapText="1"/>
      <protection hidden="1"/>
    </xf>
    <xf numFmtId="0" fontId="30" fillId="0" borderId="14" xfId="5" applyFont="1" applyBorder="1" applyAlignment="1">
      <alignment horizontal="left" vertical="justify" wrapText="1"/>
    </xf>
    <xf numFmtId="0" fontId="30" fillId="0" borderId="13" xfId="5" applyFont="1" applyBorder="1" applyAlignment="1">
      <alignment horizontal="left" vertical="justify" wrapText="1"/>
    </xf>
    <xf numFmtId="0" fontId="30" fillId="0" borderId="5" xfId="5" applyFont="1" applyBorder="1" applyAlignment="1">
      <alignment horizontal="left" vertical="justify" wrapText="1"/>
    </xf>
    <xf numFmtId="167" fontId="28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1" fillId="0" borderId="1" xfId="5" applyFont="1" applyBorder="1" applyAlignment="1">
      <alignment horizontal="left" vertical="justify" wrapText="1"/>
    </xf>
    <xf numFmtId="0" fontId="28" fillId="0" borderId="48" xfId="1" applyNumberFormat="1" applyFont="1" applyFill="1" applyBorder="1" applyAlignment="1" applyProtection="1">
      <alignment horizontal="center" vertical="center" wrapText="1"/>
      <protection hidden="1"/>
    </xf>
    <xf numFmtId="0" fontId="28" fillId="0" borderId="24" xfId="1" applyNumberFormat="1" applyFont="1" applyFill="1" applyBorder="1" applyAlignment="1" applyProtection="1">
      <alignment horizontal="center" vertical="center" wrapText="1"/>
      <protection hidden="1"/>
    </xf>
    <xf numFmtId="0" fontId="28" fillId="0" borderId="2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center" wrapText="1"/>
      <protection hidden="1"/>
    </xf>
    <xf numFmtId="0" fontId="28" fillId="0" borderId="50" xfId="1" applyNumberFormat="1" applyFont="1" applyFill="1" applyBorder="1" applyAlignment="1" applyProtection="1">
      <alignment horizontal="center" vertical="center"/>
      <protection hidden="1"/>
    </xf>
    <xf numFmtId="0" fontId="28" fillId="0" borderId="47" xfId="1" applyNumberFormat="1" applyFont="1" applyFill="1" applyBorder="1" applyAlignment="1" applyProtection="1">
      <alignment horizontal="center" vertical="center"/>
      <protection hidden="1"/>
    </xf>
    <xf numFmtId="167" fontId="28" fillId="0" borderId="18" xfId="1" applyNumberFormat="1" applyFont="1" applyFill="1" applyBorder="1" applyAlignment="1" applyProtection="1">
      <alignment horizontal="justify" vertical="justify" wrapText="1"/>
      <protection hidden="1"/>
    </xf>
    <xf numFmtId="167" fontId="28" fillId="0" borderId="13" xfId="1" applyNumberFormat="1" applyFont="1" applyFill="1" applyBorder="1" applyAlignment="1" applyProtection="1">
      <alignment horizontal="justify" vertical="justify" wrapText="1"/>
      <protection hidden="1"/>
    </xf>
    <xf numFmtId="167" fontId="28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30" fillId="0" borderId="1" xfId="5" applyFont="1" applyBorder="1" applyAlignment="1">
      <alignment horizontal="left" wrapText="1"/>
    </xf>
    <xf numFmtId="172" fontId="29" fillId="3" borderId="14" xfId="1" applyNumberFormat="1" applyFont="1" applyFill="1" applyBorder="1" applyAlignment="1" applyProtection="1">
      <alignment horizontal="left" vertical="justify" wrapText="1"/>
      <protection hidden="1"/>
    </xf>
    <xf numFmtId="172" fontId="29" fillId="3" borderId="13" xfId="1" applyNumberFormat="1" applyFont="1" applyFill="1" applyBorder="1" applyAlignment="1" applyProtection="1">
      <alignment horizontal="left" vertical="justify" wrapText="1"/>
      <protection hidden="1"/>
    </xf>
    <xf numFmtId="172" fontId="29" fillId="3" borderId="5" xfId="1" applyNumberFormat="1" applyFont="1" applyFill="1" applyBorder="1" applyAlignment="1" applyProtection="1">
      <alignment horizontal="left" vertical="justify" wrapText="1"/>
      <protection hidden="1"/>
    </xf>
    <xf numFmtId="0" fontId="28" fillId="0" borderId="14" xfId="1" applyNumberFormat="1" applyFont="1" applyFill="1" applyBorder="1" applyAlignment="1" applyProtection="1">
      <alignment horizontal="left" vertical="center"/>
      <protection hidden="1"/>
    </xf>
    <xf numFmtId="0" fontId="28" fillId="0" borderId="13" xfId="1" applyNumberFormat="1" applyFont="1" applyFill="1" applyBorder="1" applyAlignment="1" applyProtection="1">
      <alignment horizontal="left" vertical="center"/>
      <protection hidden="1"/>
    </xf>
    <xf numFmtId="0" fontId="28" fillId="0" borderId="5" xfId="1" applyNumberFormat="1" applyFont="1" applyFill="1" applyBorder="1" applyAlignment="1" applyProtection="1">
      <alignment horizontal="left" vertical="center"/>
      <protection hidden="1"/>
    </xf>
    <xf numFmtId="0" fontId="22" fillId="0" borderId="18" xfId="2" applyNumberFormat="1" applyFont="1" applyFill="1" applyBorder="1" applyAlignment="1" applyProtection="1">
      <alignment horizontal="left" wrapText="1"/>
      <protection hidden="1"/>
    </xf>
    <xf numFmtId="0" fontId="22" fillId="0" borderId="13" xfId="2" applyNumberFormat="1" applyFont="1" applyFill="1" applyBorder="1" applyAlignment="1" applyProtection="1">
      <alignment horizontal="left" wrapText="1"/>
      <protection hidden="1"/>
    </xf>
    <xf numFmtId="0" fontId="20" fillId="0" borderId="63" xfId="3" applyFont="1" applyBorder="1" applyAlignment="1" applyProtection="1">
      <alignment horizontal="center"/>
      <protection hidden="1"/>
    </xf>
    <xf numFmtId="0" fontId="20" fillId="0" borderId="39" xfId="3" applyFont="1" applyBorder="1" applyAlignment="1" applyProtection="1">
      <alignment horizontal="center"/>
      <protection hidden="1"/>
    </xf>
    <xf numFmtId="0" fontId="20" fillId="0" borderId="18" xfId="2" applyNumberFormat="1" applyFont="1" applyFill="1" applyBorder="1" applyAlignment="1" applyProtection="1">
      <alignment horizontal="left" wrapText="1"/>
      <protection hidden="1"/>
    </xf>
    <xf numFmtId="0" fontId="20" fillId="0" borderId="13" xfId="2" applyNumberFormat="1" applyFont="1" applyFill="1" applyBorder="1" applyAlignment="1" applyProtection="1">
      <alignment horizontal="left" wrapText="1"/>
      <protection hidden="1"/>
    </xf>
    <xf numFmtId="0" fontId="5" fillId="0" borderId="18" xfId="2" applyNumberFormat="1" applyFont="1" applyFill="1" applyBorder="1" applyAlignment="1" applyProtection="1">
      <alignment horizontal="left" wrapText="1"/>
      <protection hidden="1"/>
    </xf>
    <xf numFmtId="0" fontId="5" fillId="0" borderId="13" xfId="2" applyNumberFormat="1" applyFont="1" applyFill="1" applyBorder="1" applyAlignment="1" applyProtection="1">
      <alignment horizontal="left" wrapText="1"/>
      <protection hidden="1"/>
    </xf>
    <xf numFmtId="0" fontId="5" fillId="0" borderId="18" xfId="3" applyNumberFormat="1" applyFont="1" applyFill="1" applyBorder="1" applyAlignment="1" applyProtection="1">
      <alignment horizontal="left" wrapText="1"/>
      <protection hidden="1"/>
    </xf>
    <xf numFmtId="0" fontId="5" fillId="0" borderId="13" xfId="3" applyNumberFormat="1" applyFont="1" applyFill="1" applyBorder="1" applyAlignment="1" applyProtection="1">
      <alignment horizontal="left" wrapText="1"/>
      <protection hidden="1"/>
    </xf>
    <xf numFmtId="0" fontId="5" fillId="0" borderId="5" xfId="3" applyNumberFormat="1" applyFont="1" applyFill="1" applyBorder="1" applyAlignment="1" applyProtection="1">
      <alignment horizontal="left" wrapText="1"/>
      <protection hidden="1"/>
    </xf>
    <xf numFmtId="0" fontId="22" fillId="0" borderId="33" xfId="3" applyNumberFormat="1" applyFont="1" applyFill="1" applyBorder="1" applyAlignment="1" applyProtection="1">
      <alignment wrapText="1"/>
      <protection hidden="1"/>
    </xf>
    <xf numFmtId="0" fontId="22" fillId="0" borderId="18" xfId="3" applyNumberFormat="1" applyFont="1" applyFill="1" applyBorder="1" applyAlignment="1" applyProtection="1">
      <alignment wrapText="1"/>
      <protection hidden="1"/>
    </xf>
    <xf numFmtId="0" fontId="22" fillId="0" borderId="18" xfId="3" applyNumberFormat="1" applyFont="1" applyFill="1" applyBorder="1" applyAlignment="1" applyProtection="1">
      <alignment horizontal="left" wrapText="1"/>
      <protection hidden="1"/>
    </xf>
    <xf numFmtId="0" fontId="22" fillId="0" borderId="13" xfId="3" applyNumberFormat="1" applyFont="1" applyFill="1" applyBorder="1" applyAlignment="1" applyProtection="1">
      <alignment horizontal="left" wrapText="1"/>
      <protection hidden="1"/>
    </xf>
    <xf numFmtId="0" fontId="22" fillId="0" borderId="5" xfId="3" applyNumberFormat="1" applyFont="1" applyFill="1" applyBorder="1" applyAlignment="1" applyProtection="1">
      <alignment horizontal="left" wrapText="1"/>
      <protection hidden="1"/>
    </xf>
    <xf numFmtId="0" fontId="5" fillId="0" borderId="33" xfId="3" applyNumberFormat="1" applyFont="1" applyFill="1" applyBorder="1" applyAlignment="1" applyProtection="1">
      <alignment wrapText="1"/>
      <protection hidden="1"/>
    </xf>
    <xf numFmtId="0" fontId="5" fillId="0" borderId="18" xfId="3" applyNumberFormat="1" applyFont="1" applyFill="1" applyBorder="1" applyAlignment="1" applyProtection="1">
      <alignment wrapText="1"/>
      <protection hidden="1"/>
    </xf>
    <xf numFmtId="0" fontId="5" fillId="0" borderId="13" xfId="3" applyNumberFormat="1" applyFont="1" applyFill="1" applyBorder="1" applyAlignment="1" applyProtection="1">
      <alignment wrapText="1"/>
      <protection hidden="1"/>
    </xf>
    <xf numFmtId="0" fontId="5" fillId="0" borderId="5" xfId="3" applyNumberFormat="1" applyFont="1" applyFill="1" applyBorder="1" applyAlignment="1" applyProtection="1">
      <alignment wrapText="1"/>
      <protection hidden="1"/>
    </xf>
    <xf numFmtId="0" fontId="22" fillId="0" borderId="13" xfId="3" applyNumberFormat="1" applyFont="1" applyFill="1" applyBorder="1" applyAlignment="1" applyProtection="1">
      <alignment wrapText="1"/>
      <protection hidden="1"/>
    </xf>
    <xf numFmtId="0" fontId="22" fillId="0" borderId="5" xfId="3" applyNumberFormat="1" applyFont="1" applyFill="1" applyBorder="1" applyAlignment="1" applyProtection="1">
      <alignment wrapText="1"/>
      <protection hidden="1"/>
    </xf>
    <xf numFmtId="0" fontId="5" fillId="0" borderId="33" xfId="3" applyNumberFormat="1" applyFont="1" applyFill="1" applyBorder="1" applyAlignment="1" applyProtection="1">
      <alignment horizontal="left" wrapText="1"/>
      <protection hidden="1"/>
    </xf>
    <xf numFmtId="0" fontId="5" fillId="0" borderId="1" xfId="3" applyNumberFormat="1" applyFont="1" applyFill="1" applyBorder="1" applyAlignment="1" applyProtection="1">
      <alignment horizontal="left" wrapText="1"/>
      <protection hidden="1"/>
    </xf>
    <xf numFmtId="0" fontId="20" fillId="0" borderId="1" xfId="3" applyNumberFormat="1" applyFont="1" applyFill="1" applyBorder="1" applyAlignment="1" applyProtection="1">
      <alignment wrapText="1"/>
      <protection hidden="1"/>
    </xf>
    <xf numFmtId="0" fontId="20" fillId="0" borderId="14" xfId="3" applyNumberFormat="1" applyFont="1" applyFill="1" applyBorder="1" applyAlignment="1" applyProtection="1">
      <alignment wrapText="1"/>
      <protection hidden="1"/>
    </xf>
    <xf numFmtId="0" fontId="20" fillId="0" borderId="2" xfId="3" applyNumberFormat="1" applyFont="1" applyFill="1" applyBorder="1" applyAlignment="1" applyProtection="1">
      <alignment wrapText="1"/>
      <protection hidden="1"/>
    </xf>
    <xf numFmtId="0" fontId="20" fillId="0" borderId="20" xfId="3" applyNumberFormat="1" applyFont="1" applyFill="1" applyBorder="1" applyAlignment="1" applyProtection="1">
      <alignment wrapText="1"/>
      <protection hidden="1"/>
    </xf>
    <xf numFmtId="0" fontId="20" fillId="0" borderId="48" xfId="3" applyNumberFormat="1" applyFont="1" applyFill="1" applyBorder="1" applyAlignment="1" applyProtection="1">
      <alignment horizontal="left" vertical="center"/>
      <protection hidden="1"/>
    </xf>
    <xf numFmtId="0" fontId="20" fillId="0" borderId="24" xfId="3" applyNumberFormat="1" applyFont="1" applyFill="1" applyBorder="1" applyAlignment="1" applyProtection="1">
      <alignment horizontal="left" vertical="center"/>
      <protection hidden="1"/>
    </xf>
    <xf numFmtId="0" fontId="20" fillId="0" borderId="23" xfId="3" applyNumberFormat="1" applyFont="1" applyFill="1" applyBorder="1" applyAlignment="1" applyProtection="1">
      <alignment horizontal="left" vertical="center"/>
      <protection hidden="1"/>
    </xf>
    <xf numFmtId="0" fontId="20" fillId="0" borderId="49" xfId="3" applyNumberFormat="1" applyFont="1" applyFill="1" applyBorder="1" applyAlignment="1" applyProtection="1">
      <alignment wrapText="1"/>
      <protection hidden="1"/>
    </xf>
    <xf numFmtId="0" fontId="20" fillId="0" borderId="22" xfId="3" applyNumberFormat="1" applyFont="1" applyFill="1" applyBorder="1" applyAlignment="1" applyProtection="1">
      <alignment wrapText="1"/>
      <protection hidden="1"/>
    </xf>
    <xf numFmtId="0" fontId="20" fillId="0" borderId="18" xfId="3" applyNumberFormat="1" applyFont="1" applyFill="1" applyBorder="1" applyAlignment="1" applyProtection="1">
      <alignment horizontal="left" wrapText="1"/>
      <protection hidden="1"/>
    </xf>
    <xf numFmtId="0" fontId="20" fillId="0" borderId="13" xfId="3" applyNumberFormat="1" applyFont="1" applyFill="1" applyBorder="1" applyAlignment="1" applyProtection="1">
      <alignment horizontal="left" wrapText="1"/>
      <protection hidden="1"/>
    </xf>
    <xf numFmtId="0" fontId="20" fillId="0" borderId="5" xfId="3" applyNumberFormat="1" applyFont="1" applyFill="1" applyBorder="1" applyAlignment="1" applyProtection="1">
      <alignment horizontal="left" wrapText="1"/>
      <protection hidden="1"/>
    </xf>
    <xf numFmtId="0" fontId="20" fillId="0" borderId="0" xfId="2" applyNumberFormat="1" applyFont="1" applyFill="1" applyAlignment="1" applyProtection="1">
      <alignment horizontal="center" vertical="distributed"/>
      <protection hidden="1"/>
    </xf>
    <xf numFmtId="0" fontId="23" fillId="0" borderId="51" xfId="3" applyNumberFormat="1" applyFont="1" applyFill="1" applyBorder="1" applyAlignment="1" applyProtection="1">
      <alignment horizontal="center" vertical="center"/>
      <protection hidden="1"/>
    </xf>
    <xf numFmtId="0" fontId="23" fillId="0" borderId="52" xfId="3" applyNumberFormat="1" applyFont="1" applyFill="1" applyBorder="1" applyAlignment="1" applyProtection="1">
      <alignment horizontal="center" vertical="center"/>
      <protection hidden="1"/>
    </xf>
    <xf numFmtId="0" fontId="23" fillId="0" borderId="53" xfId="3" applyNumberFormat="1" applyFont="1" applyFill="1" applyBorder="1" applyAlignment="1" applyProtection="1">
      <alignment horizontal="center" vertical="center"/>
      <protection hidden="1"/>
    </xf>
    <xf numFmtId="0" fontId="23" fillId="0" borderId="12" xfId="3" applyNumberFormat="1" applyFont="1" applyFill="1" applyBorder="1" applyAlignment="1" applyProtection="1">
      <alignment horizontal="center" vertical="center"/>
      <protection hidden="1"/>
    </xf>
    <xf numFmtId="0" fontId="23" fillId="0" borderId="11" xfId="3" applyNumberFormat="1" applyFont="1" applyFill="1" applyBorder="1" applyAlignment="1" applyProtection="1">
      <alignment horizontal="center" vertical="center"/>
      <protection hidden="1"/>
    </xf>
    <xf numFmtId="0" fontId="23" fillId="0" borderId="55" xfId="3" applyNumberFormat="1" applyFont="1" applyFill="1" applyBorder="1" applyAlignment="1" applyProtection="1">
      <alignment horizontal="center" vertical="center"/>
      <protection hidden="1"/>
    </xf>
    <xf numFmtId="0" fontId="23" fillId="0" borderId="29" xfId="3" applyNumberFormat="1" applyFont="1" applyFill="1" applyBorder="1" applyAlignment="1" applyProtection="1">
      <alignment horizontal="center" vertical="center"/>
      <protection hidden="1"/>
    </xf>
    <xf numFmtId="0" fontId="23" fillId="0" borderId="30" xfId="3" applyNumberFormat="1" applyFont="1" applyFill="1" applyBorder="1" applyAlignment="1" applyProtection="1">
      <alignment horizontal="center" vertical="center" wrapText="1"/>
      <protection hidden="1"/>
    </xf>
    <xf numFmtId="0" fontId="23" fillId="0" borderId="29" xfId="3" applyNumberFormat="1" applyFont="1" applyFill="1" applyBorder="1" applyAlignment="1" applyProtection="1">
      <alignment horizontal="center" vertical="center" wrapText="1"/>
      <protection hidden="1"/>
    </xf>
    <xf numFmtId="0" fontId="23" fillId="0" borderId="54" xfId="3" applyNumberFormat="1" applyFont="1" applyFill="1" applyBorder="1" applyAlignment="1" applyProtection="1">
      <alignment horizontal="center" vertical="center" wrapText="1"/>
      <protection hidden="1"/>
    </xf>
    <xf numFmtId="0" fontId="23" fillId="0" borderId="56" xfId="3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Alignment="1">
      <alignment horizontal="center" vertical="distributed"/>
    </xf>
    <xf numFmtId="0" fontId="18" fillId="0" borderId="1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36" fillId="0" borderId="0" xfId="6" applyFont="1" applyAlignment="1">
      <alignment horizontal="center" vertical="center" wrapText="1"/>
    </xf>
  </cellXfs>
  <cellStyles count="8">
    <cellStyle name="Обычный" xfId="0" builtinId="0"/>
    <cellStyle name="Обычный 2" xfId="3"/>
    <cellStyle name="Обычный 2 2" xfId="1"/>
    <cellStyle name="Обычный 2 3" xfId="2"/>
    <cellStyle name="Обычный 2 4" xfId="5"/>
    <cellStyle name="Обычный 3" xfId="4"/>
    <cellStyle name="Обычный 4" xfId="6"/>
    <cellStyle name="Финансовый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75" workbookViewId="0"/>
  </sheetViews>
  <sheetFormatPr defaultRowHeight="12.75" x14ac:dyDescent="0.2"/>
  <cols>
    <col min="1" max="1" width="35.28515625" customWidth="1"/>
    <col min="2" max="2" width="52.42578125" customWidth="1"/>
    <col min="3" max="3" width="21" customWidth="1"/>
    <col min="4" max="4" width="4.7109375" hidden="1" customWidth="1"/>
    <col min="5" max="5" width="15.85546875" hidden="1" customWidth="1"/>
    <col min="6" max="6" width="21.140625" customWidth="1"/>
    <col min="7" max="7" width="19.7109375" customWidth="1"/>
  </cols>
  <sheetData>
    <row r="1" spans="1:7" ht="18.75" x14ac:dyDescent="0.3">
      <c r="C1" s="1"/>
      <c r="D1" s="1"/>
      <c r="E1" s="1"/>
      <c r="F1" s="1" t="s">
        <v>0</v>
      </c>
      <c r="G1" s="1"/>
    </row>
    <row r="2" spans="1:7" ht="18.75" x14ac:dyDescent="0.3">
      <c r="C2" s="1"/>
      <c r="D2" s="1"/>
      <c r="E2" s="1"/>
      <c r="F2" s="489" t="s">
        <v>28</v>
      </c>
      <c r="G2" s="489"/>
    </row>
    <row r="3" spans="1:7" ht="18.75" x14ac:dyDescent="0.3">
      <c r="C3" s="1"/>
      <c r="D3" s="1"/>
      <c r="E3" s="1"/>
      <c r="F3" s="1" t="s">
        <v>22</v>
      </c>
      <c r="G3" s="1"/>
    </row>
    <row r="4" spans="1:7" ht="18.75" x14ac:dyDescent="0.3">
      <c r="C4" s="17"/>
      <c r="D4" s="1" t="s">
        <v>21</v>
      </c>
      <c r="E4" s="1"/>
      <c r="F4" s="21" t="s">
        <v>397</v>
      </c>
    </row>
    <row r="6" spans="1:7" ht="18.75" customHeight="1" x14ac:dyDescent="0.3">
      <c r="A6" s="490" t="s">
        <v>33</v>
      </c>
      <c r="B6" s="490"/>
      <c r="C6" s="490"/>
      <c r="D6" s="490"/>
      <c r="E6" s="490"/>
      <c r="F6" s="490"/>
      <c r="G6" s="490"/>
    </row>
    <row r="7" spans="1:7" ht="18.75" x14ac:dyDescent="0.3">
      <c r="A7" s="491" t="s">
        <v>30</v>
      </c>
      <c r="B7" s="491"/>
      <c r="C7" s="491"/>
      <c r="D7" s="491"/>
      <c r="E7" s="491"/>
      <c r="F7" s="491"/>
      <c r="G7" s="491"/>
    </row>
    <row r="8" spans="1:7" ht="18.75" x14ac:dyDescent="0.3">
      <c r="A8" s="2"/>
      <c r="E8" s="3" t="s">
        <v>1</v>
      </c>
      <c r="G8" s="3" t="s">
        <v>1</v>
      </c>
    </row>
    <row r="9" spans="1:7" ht="18.75" x14ac:dyDescent="0.3">
      <c r="A9" s="2"/>
    </row>
    <row r="10" spans="1:7" ht="60.75" customHeight="1" x14ac:dyDescent="0.2">
      <c r="A10" s="4" t="s">
        <v>32</v>
      </c>
      <c r="B10" s="4" t="s">
        <v>27</v>
      </c>
      <c r="C10" s="15" t="s">
        <v>23</v>
      </c>
      <c r="D10" s="15" t="s">
        <v>19</v>
      </c>
      <c r="E10" s="15" t="s">
        <v>20</v>
      </c>
      <c r="F10" s="13" t="s">
        <v>24</v>
      </c>
      <c r="G10" s="13" t="s">
        <v>31</v>
      </c>
    </row>
    <row r="11" spans="1:7" ht="56.25" x14ac:dyDescent="0.2">
      <c r="A11" s="4" t="s">
        <v>2</v>
      </c>
      <c r="B11" s="5" t="s">
        <v>3</v>
      </c>
      <c r="C11" s="16">
        <f>C12</f>
        <v>2365459.0700000003</v>
      </c>
      <c r="D11" s="14">
        <v>0</v>
      </c>
      <c r="E11" s="14">
        <v>0</v>
      </c>
      <c r="F11" s="14">
        <v>0</v>
      </c>
      <c r="G11" s="14">
        <v>0</v>
      </c>
    </row>
    <row r="12" spans="1:7" ht="37.5" x14ac:dyDescent="0.2">
      <c r="A12" s="6" t="s">
        <v>4</v>
      </c>
      <c r="B12" s="7" t="s">
        <v>29</v>
      </c>
      <c r="C12" s="16">
        <f>C20+C16</f>
        <v>2365459.0700000003</v>
      </c>
      <c r="D12" s="14" t="e">
        <f>D13+D17</f>
        <v>#REF!</v>
      </c>
      <c r="E12" s="14" t="e">
        <f>E13+E17</f>
        <v>#REF!</v>
      </c>
      <c r="F12" s="14">
        <f>F13+F17</f>
        <v>0</v>
      </c>
      <c r="G12" s="14">
        <f>G13+G17</f>
        <v>0</v>
      </c>
    </row>
    <row r="13" spans="1:7" ht="18.75" x14ac:dyDescent="0.2">
      <c r="A13" s="6" t="s">
        <v>5</v>
      </c>
      <c r="B13" s="7" t="s">
        <v>6</v>
      </c>
      <c r="C13" s="16">
        <f t="shared" ref="C13:G15" si="0">C14</f>
        <v>-18950917.550000001</v>
      </c>
      <c r="D13" s="14" t="e">
        <f t="shared" si="0"/>
        <v>#REF!</v>
      </c>
      <c r="E13" s="14" t="e">
        <f t="shared" si="0"/>
        <v>#REF!</v>
      </c>
      <c r="F13" s="16">
        <f>F14</f>
        <v>-16740300</v>
      </c>
      <c r="G13" s="16">
        <f t="shared" si="0"/>
        <v>-17075700</v>
      </c>
    </row>
    <row r="14" spans="1:7" ht="37.5" x14ac:dyDescent="0.2">
      <c r="A14" s="6" t="s">
        <v>7</v>
      </c>
      <c r="B14" s="7" t="s">
        <v>8</v>
      </c>
      <c r="C14" s="16">
        <f t="shared" si="0"/>
        <v>-18950917.550000001</v>
      </c>
      <c r="D14" s="14" t="e">
        <f t="shared" si="0"/>
        <v>#REF!</v>
      </c>
      <c r="E14" s="14" t="e">
        <f t="shared" si="0"/>
        <v>#REF!</v>
      </c>
      <c r="F14" s="16">
        <f t="shared" si="0"/>
        <v>-16740300</v>
      </c>
      <c r="G14" s="16">
        <f t="shared" si="0"/>
        <v>-17075700</v>
      </c>
    </row>
    <row r="15" spans="1:7" ht="37.5" x14ac:dyDescent="0.2">
      <c r="A15" s="6" t="s">
        <v>9</v>
      </c>
      <c r="B15" s="7" t="s">
        <v>10</v>
      </c>
      <c r="C15" s="16">
        <f t="shared" si="0"/>
        <v>-18950917.550000001</v>
      </c>
      <c r="D15" s="14" t="e">
        <f t="shared" si="0"/>
        <v>#REF!</v>
      </c>
      <c r="E15" s="14" t="e">
        <f t="shared" si="0"/>
        <v>#REF!</v>
      </c>
      <c r="F15" s="16">
        <f t="shared" si="0"/>
        <v>-16740300</v>
      </c>
      <c r="G15" s="16">
        <f t="shared" si="0"/>
        <v>-17075700</v>
      </c>
    </row>
    <row r="16" spans="1:7" ht="37.5" x14ac:dyDescent="0.2">
      <c r="A16" s="6" t="s">
        <v>11</v>
      </c>
      <c r="B16" s="7" t="s">
        <v>25</v>
      </c>
      <c r="C16" s="16">
        <v>-18950917.550000001</v>
      </c>
      <c r="D16" s="14" t="e">
        <f>-#REF!</f>
        <v>#REF!</v>
      </c>
      <c r="E16" s="14" t="e">
        <f>-#REF!</f>
        <v>#REF!</v>
      </c>
      <c r="F16" s="16">
        <v>-16740300</v>
      </c>
      <c r="G16" s="16">
        <v>-17075700</v>
      </c>
    </row>
    <row r="17" spans="1:7" ht="18.75" x14ac:dyDescent="0.2">
      <c r="A17" s="6" t="s">
        <v>12</v>
      </c>
      <c r="B17" s="7" t="s">
        <v>13</v>
      </c>
      <c r="C17" s="16">
        <f>C18</f>
        <v>21316376.620000001</v>
      </c>
      <c r="D17" s="14" t="e">
        <f t="shared" ref="C17:G19" si="1">D18</f>
        <v>#REF!</v>
      </c>
      <c r="E17" s="14" t="e">
        <f t="shared" si="1"/>
        <v>#REF!</v>
      </c>
      <c r="F17" s="16">
        <f>F18</f>
        <v>16740300</v>
      </c>
      <c r="G17" s="16">
        <f t="shared" si="1"/>
        <v>17075700</v>
      </c>
    </row>
    <row r="18" spans="1:7" ht="37.5" x14ac:dyDescent="0.2">
      <c r="A18" s="6" t="s">
        <v>14</v>
      </c>
      <c r="B18" s="7" t="s">
        <v>15</v>
      </c>
      <c r="C18" s="16">
        <f t="shared" si="1"/>
        <v>21316376.620000001</v>
      </c>
      <c r="D18" s="14" t="e">
        <f t="shared" si="1"/>
        <v>#REF!</v>
      </c>
      <c r="E18" s="14" t="e">
        <f t="shared" si="1"/>
        <v>#REF!</v>
      </c>
      <c r="F18" s="16">
        <f>F19</f>
        <v>16740300</v>
      </c>
      <c r="G18" s="16">
        <f t="shared" si="1"/>
        <v>17075700</v>
      </c>
    </row>
    <row r="19" spans="1:7" ht="37.5" x14ac:dyDescent="0.2">
      <c r="A19" s="6" t="s">
        <v>16</v>
      </c>
      <c r="B19" s="7" t="s">
        <v>17</v>
      </c>
      <c r="C19" s="16">
        <f t="shared" si="1"/>
        <v>21316376.620000001</v>
      </c>
      <c r="D19" s="14" t="e">
        <f t="shared" si="1"/>
        <v>#REF!</v>
      </c>
      <c r="E19" s="14" t="e">
        <f t="shared" si="1"/>
        <v>#REF!</v>
      </c>
      <c r="F19" s="16">
        <f>F20</f>
        <v>16740300</v>
      </c>
      <c r="G19" s="16">
        <f t="shared" si="1"/>
        <v>17075700</v>
      </c>
    </row>
    <row r="20" spans="1:7" ht="37.5" x14ac:dyDescent="0.2">
      <c r="A20" s="6" t="s">
        <v>18</v>
      </c>
      <c r="B20" s="7" t="s">
        <v>26</v>
      </c>
      <c r="C20" s="16">
        <v>21316376.620000001</v>
      </c>
      <c r="D20" s="14" t="e">
        <f>#REF!</f>
        <v>#REF!</v>
      </c>
      <c r="E20" s="14" t="e">
        <f>#REF!</f>
        <v>#REF!</v>
      </c>
      <c r="F20" s="16">
        <v>16740300</v>
      </c>
      <c r="G20" s="16">
        <v>17075700</v>
      </c>
    </row>
    <row r="21" spans="1:7" ht="37.5" x14ac:dyDescent="0.3">
      <c r="A21" s="6"/>
      <c r="B21" s="18" t="s">
        <v>34</v>
      </c>
      <c r="C21" s="16">
        <f>C11</f>
        <v>2365459.0700000003</v>
      </c>
      <c r="D21" s="19"/>
      <c r="E21" s="19"/>
      <c r="F21" s="20">
        <v>0</v>
      </c>
      <c r="G21" s="20">
        <v>0</v>
      </c>
    </row>
    <row r="22" spans="1:7" ht="18.75" x14ac:dyDescent="0.3">
      <c r="A22" s="8"/>
      <c r="B22" s="9"/>
      <c r="C22" s="10"/>
      <c r="D22" s="10"/>
      <c r="E22" s="11"/>
    </row>
    <row r="23" spans="1:7" ht="18.75" x14ac:dyDescent="0.3">
      <c r="A23" s="8"/>
      <c r="B23" s="9"/>
      <c r="C23" s="10"/>
      <c r="D23" s="10"/>
      <c r="E23" s="11"/>
    </row>
    <row r="24" spans="1:7" x14ac:dyDescent="0.2">
      <c r="C24" s="12"/>
      <c r="D24" s="12"/>
      <c r="E24" s="12"/>
    </row>
    <row r="25" spans="1:7" x14ac:dyDescent="0.2">
      <c r="C25" s="12"/>
      <c r="D25" s="12"/>
      <c r="E25" s="12"/>
    </row>
    <row r="26" spans="1:7" x14ac:dyDescent="0.2">
      <c r="C26" s="12"/>
      <c r="D26" s="12"/>
      <c r="E26" s="12"/>
    </row>
    <row r="27" spans="1:7" x14ac:dyDescent="0.2">
      <c r="C27" s="12"/>
      <c r="D27" s="12"/>
      <c r="E27" s="12"/>
    </row>
    <row r="28" spans="1:7" x14ac:dyDescent="0.2">
      <c r="C28" s="12"/>
      <c r="D28" s="12"/>
      <c r="E28" s="12"/>
    </row>
    <row r="29" spans="1:7" x14ac:dyDescent="0.2">
      <c r="C29" s="12"/>
      <c r="D29" s="12"/>
      <c r="E29" s="12"/>
    </row>
    <row r="30" spans="1:7" x14ac:dyDescent="0.2">
      <c r="C30" s="12"/>
      <c r="D30" s="12"/>
      <c r="E30" s="12"/>
    </row>
    <row r="31" spans="1:7" x14ac:dyDescent="0.2">
      <c r="C31" s="12"/>
      <c r="D31" s="12"/>
      <c r="E31" s="12"/>
    </row>
    <row r="32" spans="1:7" x14ac:dyDescent="0.2">
      <c r="C32" s="12"/>
      <c r="D32" s="12"/>
      <c r="E32" s="12"/>
    </row>
    <row r="33" spans="3:5" x14ac:dyDescent="0.2">
      <c r="C33" s="12"/>
      <c r="D33" s="12"/>
      <c r="E33" s="12"/>
    </row>
    <row r="34" spans="3:5" x14ac:dyDescent="0.2">
      <c r="C34" s="12"/>
      <c r="D34" s="12"/>
      <c r="E34" s="12"/>
    </row>
    <row r="35" spans="3:5" x14ac:dyDescent="0.2">
      <c r="C35" s="12"/>
      <c r="D35" s="12"/>
      <c r="E35" s="12"/>
    </row>
  </sheetData>
  <mergeCells count="3">
    <mergeCell ref="F2:G2"/>
    <mergeCell ref="A6:G6"/>
    <mergeCell ref="A7:G7"/>
  </mergeCells>
  <phoneticPr fontId="6" type="noConversion"/>
  <pageMargins left="0.78740157480314965" right="0.78740157480314965" top="0.78740157480314965" bottom="0.78740157480314965" header="0" footer="0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3"/>
  <sheetViews>
    <sheetView zoomScale="60" zoomScaleNormal="60" workbookViewId="0"/>
  </sheetViews>
  <sheetFormatPr defaultRowHeight="15.75" x14ac:dyDescent="0.25"/>
  <cols>
    <col min="1" max="1" width="28.85546875" style="24" bestFit="1" customWidth="1"/>
    <col min="2" max="2" width="77.85546875" customWidth="1"/>
    <col min="3" max="3" width="16" style="23" customWidth="1"/>
    <col min="4" max="4" width="16" style="23" hidden="1" customWidth="1"/>
    <col min="5" max="5" width="15.85546875" style="23" hidden="1" customWidth="1"/>
    <col min="6" max="6" width="16.7109375" style="22" customWidth="1"/>
    <col min="7" max="7" width="17.5703125" style="22" customWidth="1"/>
    <col min="9" max="9" width="11" bestFit="1" customWidth="1"/>
  </cols>
  <sheetData>
    <row r="1" spans="1:7" ht="18.75" x14ac:dyDescent="0.3">
      <c r="B1" s="1" t="s">
        <v>223</v>
      </c>
      <c r="C1" s="29" t="s">
        <v>222</v>
      </c>
      <c r="D1" s="29"/>
      <c r="E1" s="29"/>
    </row>
    <row r="2" spans="1:7" ht="18.75" x14ac:dyDescent="0.3">
      <c r="B2" s="1" t="s">
        <v>221</v>
      </c>
      <c r="C2" s="29" t="s">
        <v>220</v>
      </c>
      <c r="D2" s="29"/>
      <c r="E2" s="29"/>
    </row>
    <row r="3" spans="1:7" ht="18.75" x14ac:dyDescent="0.3">
      <c r="B3" s="1" t="s">
        <v>219</v>
      </c>
      <c r="C3" s="29" t="s">
        <v>218</v>
      </c>
      <c r="D3" s="29"/>
      <c r="E3" s="29"/>
    </row>
    <row r="4" spans="1:7" ht="18.75" x14ac:dyDescent="0.3">
      <c r="A4" s="87"/>
      <c r="B4" s="1" t="s">
        <v>217</v>
      </c>
      <c r="C4" s="88" t="s">
        <v>397</v>
      </c>
      <c r="D4" s="29"/>
      <c r="E4" s="29"/>
    </row>
    <row r="5" spans="1:7" ht="18.75" x14ac:dyDescent="0.3">
      <c r="A5" s="87"/>
      <c r="B5" s="2"/>
      <c r="C5" s="28"/>
      <c r="D5" s="28"/>
      <c r="E5" s="28"/>
    </row>
    <row r="6" spans="1:7" ht="18.75" customHeight="1" x14ac:dyDescent="0.2">
      <c r="A6" s="493" t="s">
        <v>216</v>
      </c>
      <c r="B6" s="493"/>
      <c r="C6" s="493"/>
      <c r="D6" s="493"/>
      <c r="E6" s="493"/>
      <c r="F6" s="493"/>
      <c r="G6" s="493"/>
    </row>
    <row r="7" spans="1:7" ht="18.75" customHeight="1" x14ac:dyDescent="0.2">
      <c r="A7" s="493"/>
      <c r="B7" s="493"/>
      <c r="C7" s="493"/>
      <c r="D7" s="493"/>
      <c r="E7" s="493"/>
      <c r="F7" s="493"/>
      <c r="G7" s="493"/>
    </row>
    <row r="8" spans="1:7" ht="18.75" x14ac:dyDescent="0.3">
      <c r="A8" s="86"/>
      <c r="E8" s="85" t="s">
        <v>1</v>
      </c>
    </row>
    <row r="9" spans="1:7" ht="18.75" x14ac:dyDescent="0.3">
      <c r="A9" s="86"/>
      <c r="E9" s="85"/>
      <c r="G9" s="84" t="s">
        <v>1</v>
      </c>
    </row>
    <row r="10" spans="1:7" ht="49.5" x14ac:dyDescent="0.2">
      <c r="A10" s="83" t="s">
        <v>215</v>
      </c>
      <c r="B10" s="82" t="s">
        <v>214</v>
      </c>
      <c r="C10" s="81" t="s">
        <v>23</v>
      </c>
      <c r="D10" s="81" t="s">
        <v>20</v>
      </c>
      <c r="E10" s="81" t="s">
        <v>20</v>
      </c>
      <c r="F10" s="80" t="s">
        <v>24</v>
      </c>
      <c r="G10" s="80" t="s">
        <v>31</v>
      </c>
    </row>
    <row r="11" spans="1:7" x14ac:dyDescent="0.2">
      <c r="A11" s="36" t="s">
        <v>213</v>
      </c>
      <c r="B11" s="31" t="s">
        <v>212</v>
      </c>
      <c r="C11" s="45">
        <f>C12+C22+C32+C43+C67+C57+C61+C73</f>
        <v>7248887.9100000001</v>
      </c>
      <c r="D11" s="34" t="e">
        <f>D12+D22+D32+D43+#REF!+#REF!+#REF!+D50</f>
        <v>#REF!</v>
      </c>
      <c r="E11" s="34" t="e">
        <f>E12+E22+E32+E43+#REF!+#REF!+#REF!+E50</f>
        <v>#REF!</v>
      </c>
      <c r="F11" s="34">
        <f>F12+F22+F32+F43</f>
        <v>6689000</v>
      </c>
      <c r="G11" s="34">
        <f>G12+G22+G32+G43</f>
        <v>6905000</v>
      </c>
    </row>
    <row r="12" spans="1:7" x14ac:dyDescent="0.2">
      <c r="A12" s="32" t="s">
        <v>211</v>
      </c>
      <c r="B12" s="35" t="s">
        <v>210</v>
      </c>
      <c r="C12" s="45">
        <f>C13</f>
        <v>3259000</v>
      </c>
      <c r="D12" s="34">
        <f>D13</f>
        <v>0</v>
      </c>
      <c r="E12" s="34">
        <f>E13</f>
        <v>0</v>
      </c>
      <c r="F12" s="34">
        <f>F13</f>
        <v>3330000</v>
      </c>
      <c r="G12" s="34">
        <f>G13</f>
        <v>3479000</v>
      </c>
    </row>
    <row r="13" spans="1:7" x14ac:dyDescent="0.2">
      <c r="A13" s="32" t="s">
        <v>209</v>
      </c>
      <c r="B13" s="35" t="s">
        <v>208</v>
      </c>
      <c r="C13" s="45">
        <f>C14+C18+C20+C16</f>
        <v>3259000</v>
      </c>
      <c r="D13" s="34">
        <f>D14+D18+D20</f>
        <v>0</v>
      </c>
      <c r="E13" s="34">
        <f>E14+E18+E20</f>
        <v>0</v>
      </c>
      <c r="F13" s="34">
        <f>F14+F18+F20</f>
        <v>3330000</v>
      </c>
      <c r="G13" s="34">
        <f>G14+G18+G20</f>
        <v>3479000</v>
      </c>
    </row>
    <row r="14" spans="1:7" ht="63" x14ac:dyDescent="0.25">
      <c r="A14" s="79" t="s">
        <v>207</v>
      </c>
      <c r="B14" s="35" t="s">
        <v>206</v>
      </c>
      <c r="C14" s="45">
        <f>C15</f>
        <v>3156000</v>
      </c>
      <c r="D14" s="34">
        <f>D15</f>
        <v>0</v>
      </c>
      <c r="E14" s="34">
        <f>E15</f>
        <v>0</v>
      </c>
      <c r="F14" s="34">
        <f>F15</f>
        <v>3292000</v>
      </c>
      <c r="G14" s="34">
        <f>G15</f>
        <v>3431000</v>
      </c>
    </row>
    <row r="15" spans="1:7" ht="96.75" customHeight="1" x14ac:dyDescent="0.25">
      <c r="A15" s="78" t="s">
        <v>205</v>
      </c>
      <c r="B15" s="43" t="s">
        <v>204</v>
      </c>
      <c r="C15" s="42">
        <v>3156000</v>
      </c>
      <c r="D15" s="38"/>
      <c r="E15" s="38"/>
      <c r="F15" s="37">
        <v>3292000</v>
      </c>
      <c r="G15" s="37">
        <v>3431000</v>
      </c>
    </row>
    <row r="16" spans="1:7" ht="104.25" customHeight="1" x14ac:dyDescent="0.25">
      <c r="A16" s="79" t="s">
        <v>203</v>
      </c>
      <c r="B16" s="77" t="s">
        <v>202</v>
      </c>
      <c r="C16" s="42">
        <f>C17</f>
        <v>70000</v>
      </c>
      <c r="D16" s="38"/>
      <c r="E16" s="38"/>
      <c r="F16" s="37">
        <v>0</v>
      </c>
      <c r="G16" s="37">
        <v>0</v>
      </c>
    </row>
    <row r="17" spans="1:7" ht="123.75" customHeight="1" x14ac:dyDescent="0.25">
      <c r="A17" s="78" t="s">
        <v>201</v>
      </c>
      <c r="B17" s="77" t="s">
        <v>200</v>
      </c>
      <c r="C17" s="42">
        <v>70000</v>
      </c>
      <c r="D17" s="38"/>
      <c r="E17" s="38"/>
      <c r="F17" s="37">
        <v>0</v>
      </c>
      <c r="G17" s="37">
        <v>0</v>
      </c>
    </row>
    <row r="18" spans="1:7" ht="34.5" customHeight="1" x14ac:dyDescent="0.25">
      <c r="A18" s="76" t="s">
        <v>199</v>
      </c>
      <c r="B18" s="43" t="s">
        <v>198</v>
      </c>
      <c r="C18" s="42">
        <f>C19</f>
        <v>19000</v>
      </c>
      <c r="D18" s="38"/>
      <c r="E18" s="38"/>
      <c r="F18" s="37">
        <f>F19</f>
        <v>8000</v>
      </c>
      <c r="G18" s="37">
        <f>G19</f>
        <v>8000</v>
      </c>
    </row>
    <row r="19" spans="1:7" ht="63" x14ac:dyDescent="0.25">
      <c r="A19" s="76" t="s">
        <v>197</v>
      </c>
      <c r="B19" s="43" t="s">
        <v>196</v>
      </c>
      <c r="C19" s="42">
        <v>19000</v>
      </c>
      <c r="D19" s="38"/>
      <c r="E19" s="38"/>
      <c r="F19" s="37">
        <v>8000</v>
      </c>
      <c r="G19" s="37">
        <v>8000</v>
      </c>
    </row>
    <row r="20" spans="1:7" ht="84" customHeight="1" x14ac:dyDescent="0.25">
      <c r="A20" s="75" t="s">
        <v>195</v>
      </c>
      <c r="B20" s="74" t="s">
        <v>194</v>
      </c>
      <c r="C20" s="42">
        <f>C21</f>
        <v>14000</v>
      </c>
      <c r="D20" s="38">
        <f>D21</f>
        <v>0</v>
      </c>
      <c r="E20" s="38">
        <f>E21</f>
        <v>0</v>
      </c>
      <c r="F20" s="38">
        <f>F21</f>
        <v>30000</v>
      </c>
      <c r="G20" s="38">
        <f>G21</f>
        <v>40000</v>
      </c>
    </row>
    <row r="21" spans="1:7" ht="102.75" customHeight="1" x14ac:dyDescent="0.25">
      <c r="A21" s="75" t="s">
        <v>193</v>
      </c>
      <c r="B21" s="74" t="s">
        <v>192</v>
      </c>
      <c r="C21" s="42">
        <v>14000</v>
      </c>
      <c r="D21" s="38"/>
      <c r="E21" s="38"/>
      <c r="F21" s="37">
        <v>30000</v>
      </c>
      <c r="G21" s="37">
        <v>40000</v>
      </c>
    </row>
    <row r="22" spans="1:7" ht="31.5" x14ac:dyDescent="0.2">
      <c r="A22" s="32" t="s">
        <v>191</v>
      </c>
      <c r="B22" s="35" t="s">
        <v>190</v>
      </c>
      <c r="C22" s="45">
        <f>C23</f>
        <v>1542000</v>
      </c>
      <c r="D22" s="34">
        <f>D23</f>
        <v>4000</v>
      </c>
      <c r="E22" s="34">
        <f>E23</f>
        <v>4000</v>
      </c>
      <c r="F22" s="34">
        <f>F23</f>
        <v>1575000</v>
      </c>
      <c r="G22" s="34">
        <f>G23</f>
        <v>1636000</v>
      </c>
    </row>
    <row r="23" spans="1:7" ht="31.5" x14ac:dyDescent="0.2">
      <c r="A23" s="41" t="s">
        <v>189</v>
      </c>
      <c r="B23" s="72" t="s">
        <v>188</v>
      </c>
      <c r="C23" s="42">
        <f>C24+C26+C28+C30</f>
        <v>1542000</v>
      </c>
      <c r="D23" s="38">
        <f>D24+D26+D28+D30</f>
        <v>4000</v>
      </c>
      <c r="E23" s="38">
        <f>E24+E26+E28+E30</f>
        <v>4000</v>
      </c>
      <c r="F23" s="38">
        <f>F24+F26+F28+F30</f>
        <v>1575000</v>
      </c>
      <c r="G23" s="38">
        <f>G24+G26+G28+G30</f>
        <v>1636000</v>
      </c>
    </row>
    <row r="24" spans="1:7" ht="63" x14ac:dyDescent="0.2">
      <c r="A24" s="41" t="s">
        <v>187</v>
      </c>
      <c r="B24" s="73" t="s">
        <v>186</v>
      </c>
      <c r="C24" s="42">
        <f>C25</f>
        <v>804000</v>
      </c>
      <c r="D24" s="38"/>
      <c r="E24" s="38"/>
      <c r="F24" s="37">
        <f>F25</f>
        <v>820000</v>
      </c>
      <c r="G24" s="37">
        <f>G25</f>
        <v>852000</v>
      </c>
    </row>
    <row r="25" spans="1:7" ht="96" customHeight="1" x14ac:dyDescent="0.2">
      <c r="A25" s="41" t="s">
        <v>185</v>
      </c>
      <c r="B25" s="73" t="s">
        <v>184</v>
      </c>
      <c r="C25" s="42">
        <v>804000</v>
      </c>
      <c r="D25" s="38"/>
      <c r="E25" s="38"/>
      <c r="F25" s="37">
        <v>820000</v>
      </c>
      <c r="G25" s="37">
        <v>852000</v>
      </c>
    </row>
    <row r="26" spans="1:7" ht="86.25" customHeight="1" x14ac:dyDescent="0.2">
      <c r="A26" s="41" t="s">
        <v>183</v>
      </c>
      <c r="B26" s="72" t="s">
        <v>182</v>
      </c>
      <c r="C26" s="42">
        <f>C27</f>
        <v>4000</v>
      </c>
      <c r="D26" s="38">
        <v>4000</v>
      </c>
      <c r="E26" s="38">
        <v>4000</v>
      </c>
      <c r="F26" s="38">
        <f>F27</f>
        <v>4000</v>
      </c>
      <c r="G26" s="38">
        <f>G27</f>
        <v>5000</v>
      </c>
    </row>
    <row r="27" spans="1:7" ht="117.75" customHeight="1" x14ac:dyDescent="0.2">
      <c r="A27" s="41" t="s">
        <v>181</v>
      </c>
      <c r="B27" s="72" t="s">
        <v>180</v>
      </c>
      <c r="C27" s="42">
        <v>4000</v>
      </c>
      <c r="D27" s="38">
        <v>4000</v>
      </c>
      <c r="E27" s="38">
        <v>4000</v>
      </c>
      <c r="F27" s="38">
        <v>4000</v>
      </c>
      <c r="G27" s="38">
        <v>5000</v>
      </c>
    </row>
    <row r="28" spans="1:7" ht="68.25" customHeight="1" x14ac:dyDescent="0.2">
      <c r="A28" s="41" t="s">
        <v>179</v>
      </c>
      <c r="B28" s="72" t="s">
        <v>178</v>
      </c>
      <c r="C28" s="42">
        <f>C29</f>
        <v>834000</v>
      </c>
      <c r="D28" s="38"/>
      <c r="E28" s="38"/>
      <c r="F28" s="37">
        <f>F29</f>
        <v>853000</v>
      </c>
      <c r="G28" s="37">
        <f>G29</f>
        <v>887000</v>
      </c>
    </row>
    <row r="29" spans="1:7" ht="105" customHeight="1" x14ac:dyDescent="0.2">
      <c r="A29" s="41" t="s">
        <v>177</v>
      </c>
      <c r="B29" s="72" t="s">
        <v>176</v>
      </c>
      <c r="C29" s="42">
        <v>834000</v>
      </c>
      <c r="D29" s="38"/>
      <c r="E29" s="38"/>
      <c r="F29" s="37">
        <v>853000</v>
      </c>
      <c r="G29" s="37">
        <v>887000</v>
      </c>
    </row>
    <row r="30" spans="1:7" ht="63" x14ac:dyDescent="0.2">
      <c r="A30" s="71" t="s">
        <v>175</v>
      </c>
      <c r="B30" s="70" t="s">
        <v>174</v>
      </c>
      <c r="C30" s="45">
        <f>C31</f>
        <v>-100000</v>
      </c>
      <c r="D30" s="34"/>
      <c r="E30" s="34"/>
      <c r="F30" s="33">
        <f>F31</f>
        <v>-102000</v>
      </c>
      <c r="G30" s="33">
        <f>G31</f>
        <v>-108000</v>
      </c>
    </row>
    <row r="31" spans="1:7" ht="94.5" x14ac:dyDescent="0.2">
      <c r="A31" s="71" t="s">
        <v>173</v>
      </c>
      <c r="B31" s="70" t="s">
        <v>172</v>
      </c>
      <c r="C31" s="45">
        <v>-100000</v>
      </c>
      <c r="D31" s="34"/>
      <c r="E31" s="34"/>
      <c r="F31" s="33">
        <v>-102000</v>
      </c>
      <c r="G31" s="33">
        <v>-108000</v>
      </c>
    </row>
    <row r="32" spans="1:7" x14ac:dyDescent="0.2">
      <c r="A32" s="32" t="s">
        <v>171</v>
      </c>
      <c r="B32" s="35" t="s">
        <v>170</v>
      </c>
      <c r="C32" s="45">
        <f>C33+C40</f>
        <v>201000</v>
      </c>
      <c r="D32" s="34" t="e">
        <f>D33+#REF!</f>
        <v>#REF!</v>
      </c>
      <c r="E32" s="34" t="e">
        <f>E33+#REF!</f>
        <v>#REF!</v>
      </c>
      <c r="F32" s="34">
        <f>F33+F40</f>
        <v>230000</v>
      </c>
      <c r="G32" s="34">
        <f>G33+G40</f>
        <v>230000</v>
      </c>
    </row>
    <row r="33" spans="1:7" ht="31.5" x14ac:dyDescent="0.2">
      <c r="A33" s="32" t="s">
        <v>169</v>
      </c>
      <c r="B33" s="35" t="s">
        <v>168</v>
      </c>
      <c r="C33" s="45">
        <f>C36+C37</f>
        <v>180000</v>
      </c>
      <c r="D33" s="34">
        <f>D34+D35</f>
        <v>0</v>
      </c>
      <c r="E33" s="34">
        <f>E34+E35</f>
        <v>0</v>
      </c>
      <c r="F33" s="34">
        <f>F36+F38</f>
        <v>180000</v>
      </c>
      <c r="G33" s="34">
        <f>G36+G37</f>
        <v>180000</v>
      </c>
    </row>
    <row r="34" spans="1:7" ht="31.5" x14ac:dyDescent="0.2">
      <c r="A34" s="32" t="s">
        <v>167</v>
      </c>
      <c r="B34" s="35" t="s">
        <v>165</v>
      </c>
      <c r="C34" s="45">
        <f>C36</f>
        <v>140000</v>
      </c>
      <c r="D34" s="34"/>
      <c r="E34" s="34"/>
      <c r="F34" s="33">
        <f>F36</f>
        <v>30000</v>
      </c>
      <c r="G34" s="33">
        <f>G36</f>
        <v>30000</v>
      </c>
    </row>
    <row r="35" spans="1:7" ht="31.5" x14ac:dyDescent="0.2">
      <c r="A35" s="32" t="s">
        <v>166</v>
      </c>
      <c r="B35" s="35" t="s">
        <v>165</v>
      </c>
      <c r="C35" s="45">
        <f>C36</f>
        <v>140000</v>
      </c>
      <c r="D35" s="34"/>
      <c r="E35" s="34"/>
      <c r="F35" s="33">
        <f>F36</f>
        <v>30000</v>
      </c>
      <c r="G35" s="33">
        <f>G36</f>
        <v>30000</v>
      </c>
    </row>
    <row r="36" spans="1:7" ht="63" x14ac:dyDescent="0.2">
      <c r="A36" s="32" t="s">
        <v>164</v>
      </c>
      <c r="B36" s="35" t="s">
        <v>163</v>
      </c>
      <c r="C36" s="45">
        <v>140000</v>
      </c>
      <c r="D36" s="34">
        <v>30000</v>
      </c>
      <c r="E36" s="34">
        <v>30000</v>
      </c>
      <c r="F36" s="34">
        <v>30000</v>
      </c>
      <c r="G36" s="34">
        <v>30000</v>
      </c>
    </row>
    <row r="37" spans="1:7" ht="31.5" x14ac:dyDescent="0.25">
      <c r="A37" s="69" t="s">
        <v>162</v>
      </c>
      <c r="B37" s="68" t="s">
        <v>160</v>
      </c>
      <c r="C37" s="67">
        <f>C38</f>
        <v>40000</v>
      </c>
      <c r="D37" s="34"/>
      <c r="E37" s="34"/>
      <c r="F37" s="33">
        <f>F38</f>
        <v>150000</v>
      </c>
      <c r="G37" s="33">
        <f>G39</f>
        <v>150000</v>
      </c>
    </row>
    <row r="38" spans="1:7" ht="31.5" x14ac:dyDescent="0.25">
      <c r="A38" s="69" t="s">
        <v>161</v>
      </c>
      <c r="B38" s="68" t="s">
        <v>160</v>
      </c>
      <c r="C38" s="67">
        <f>C39</f>
        <v>40000</v>
      </c>
      <c r="D38" s="34"/>
      <c r="E38" s="34"/>
      <c r="F38" s="33">
        <f>F39</f>
        <v>150000</v>
      </c>
      <c r="G38" s="33">
        <f>G39</f>
        <v>150000</v>
      </c>
    </row>
    <row r="39" spans="1:7" ht="78.75" x14ac:dyDescent="0.25">
      <c r="A39" s="69" t="s">
        <v>159</v>
      </c>
      <c r="B39" s="68" t="s">
        <v>158</v>
      </c>
      <c r="C39" s="67">
        <v>40000</v>
      </c>
      <c r="D39" s="66">
        <v>50000</v>
      </c>
      <c r="E39" s="66">
        <v>50000</v>
      </c>
      <c r="F39" s="66">
        <v>150000</v>
      </c>
      <c r="G39" s="66">
        <v>150000</v>
      </c>
    </row>
    <row r="40" spans="1:7" x14ac:dyDescent="0.25">
      <c r="A40" s="69" t="s">
        <v>157</v>
      </c>
      <c r="B40" s="68" t="s">
        <v>155</v>
      </c>
      <c r="C40" s="67">
        <f>C42</f>
        <v>21000</v>
      </c>
      <c r="D40" s="66"/>
      <c r="E40" s="66"/>
      <c r="F40" s="66">
        <f>F42</f>
        <v>50000</v>
      </c>
      <c r="G40" s="66">
        <f>G42</f>
        <v>50000</v>
      </c>
    </row>
    <row r="41" spans="1:7" x14ac:dyDescent="0.25">
      <c r="A41" s="69" t="s">
        <v>156</v>
      </c>
      <c r="B41" s="68" t="s">
        <v>155</v>
      </c>
      <c r="C41" s="67">
        <f>C42</f>
        <v>21000</v>
      </c>
      <c r="D41" s="66"/>
      <c r="E41" s="66"/>
      <c r="F41" s="66">
        <f>F42</f>
        <v>50000</v>
      </c>
      <c r="G41" s="66">
        <f>G42</f>
        <v>50000</v>
      </c>
    </row>
    <row r="42" spans="1:7" ht="47.25" x14ac:dyDescent="0.25">
      <c r="A42" s="69" t="s">
        <v>154</v>
      </c>
      <c r="B42" s="68" t="s">
        <v>153</v>
      </c>
      <c r="C42" s="67">
        <v>21000</v>
      </c>
      <c r="D42" s="66"/>
      <c r="E42" s="66"/>
      <c r="F42" s="66">
        <v>50000</v>
      </c>
      <c r="G42" s="66">
        <v>50000</v>
      </c>
    </row>
    <row r="43" spans="1:7" x14ac:dyDescent="0.2">
      <c r="A43" s="32" t="s">
        <v>152</v>
      </c>
      <c r="B43" s="35" t="s">
        <v>151</v>
      </c>
      <c r="C43" s="45">
        <f>C44+C50</f>
        <v>1980000</v>
      </c>
      <c r="D43" s="34">
        <f>D44</f>
        <v>0</v>
      </c>
      <c r="E43" s="34">
        <f>E44</f>
        <v>0</v>
      </c>
      <c r="F43" s="34">
        <f>F44+F50</f>
        <v>1554000</v>
      </c>
      <c r="G43" s="34">
        <f>G44+G50</f>
        <v>1560000</v>
      </c>
    </row>
    <row r="44" spans="1:7" x14ac:dyDescent="0.2">
      <c r="A44" s="32" t="s">
        <v>150</v>
      </c>
      <c r="B44" s="35" t="s">
        <v>149</v>
      </c>
      <c r="C44" s="45">
        <f>C45</f>
        <v>127000</v>
      </c>
      <c r="D44" s="34">
        <f>D45</f>
        <v>0</v>
      </c>
      <c r="E44" s="34">
        <f>E45</f>
        <v>0</v>
      </c>
      <c r="F44" s="34">
        <f>F45</f>
        <v>105000</v>
      </c>
      <c r="G44" s="34">
        <f>G45</f>
        <v>105000</v>
      </c>
    </row>
    <row r="45" spans="1:7" ht="39" customHeight="1" x14ac:dyDescent="0.2">
      <c r="A45" s="32" t="s">
        <v>148</v>
      </c>
      <c r="B45" s="35" t="s">
        <v>147</v>
      </c>
      <c r="C45" s="45">
        <f>C49</f>
        <v>127000</v>
      </c>
      <c r="D45" s="34"/>
      <c r="E45" s="34"/>
      <c r="F45" s="33">
        <f>F49</f>
        <v>105000</v>
      </c>
      <c r="G45" s="33">
        <f>G49</f>
        <v>105000</v>
      </c>
    </row>
    <row r="46" spans="1:7" hidden="1" x14ac:dyDescent="0.2">
      <c r="A46" s="32" t="s">
        <v>146</v>
      </c>
      <c r="B46" s="35" t="s">
        <v>145</v>
      </c>
      <c r="C46" s="45">
        <f>C47+C48</f>
        <v>0</v>
      </c>
      <c r="D46" s="34">
        <f>D47+D48</f>
        <v>0</v>
      </c>
      <c r="E46" s="34">
        <f>E47+E48</f>
        <v>0</v>
      </c>
      <c r="F46" s="33"/>
      <c r="G46" s="33"/>
    </row>
    <row r="47" spans="1:7" hidden="1" x14ac:dyDescent="0.2">
      <c r="A47" s="32" t="s">
        <v>144</v>
      </c>
      <c r="B47" s="35" t="s">
        <v>143</v>
      </c>
      <c r="C47" s="45"/>
      <c r="D47" s="34"/>
      <c r="E47" s="34"/>
      <c r="F47" s="33"/>
      <c r="G47" s="33"/>
    </row>
    <row r="48" spans="1:7" hidden="1" x14ac:dyDescent="0.2">
      <c r="A48" s="32" t="s">
        <v>142</v>
      </c>
      <c r="B48" s="35" t="s">
        <v>141</v>
      </c>
      <c r="C48" s="45"/>
      <c r="D48" s="34"/>
      <c r="E48" s="34"/>
      <c r="F48" s="33"/>
      <c r="G48" s="33"/>
    </row>
    <row r="49" spans="1:9" ht="65.25" customHeight="1" x14ac:dyDescent="0.2">
      <c r="A49" s="32" t="s">
        <v>140</v>
      </c>
      <c r="B49" s="35" t="s">
        <v>139</v>
      </c>
      <c r="C49" s="45">
        <v>127000</v>
      </c>
      <c r="D49" s="34"/>
      <c r="E49" s="34"/>
      <c r="F49" s="33">
        <v>105000</v>
      </c>
      <c r="G49" s="33">
        <v>105000</v>
      </c>
    </row>
    <row r="50" spans="1:9" x14ac:dyDescent="0.2">
      <c r="A50" s="65" t="s">
        <v>138</v>
      </c>
      <c r="B50" s="35" t="s">
        <v>137</v>
      </c>
      <c r="C50" s="45">
        <f>C51+C54</f>
        <v>1853000</v>
      </c>
      <c r="D50" s="34" t="e">
        <f>D56+#REF!</f>
        <v>#REF!</v>
      </c>
      <c r="E50" s="34" t="e">
        <f>E56+#REF!</f>
        <v>#REF!</v>
      </c>
      <c r="F50" s="34">
        <f>F51+F54</f>
        <v>1449000</v>
      </c>
      <c r="G50" s="34">
        <f>G51+G54</f>
        <v>1455000</v>
      </c>
    </row>
    <row r="51" spans="1:9" x14ac:dyDescent="0.2">
      <c r="A51" s="65" t="s">
        <v>136</v>
      </c>
      <c r="B51" s="35" t="s">
        <v>135</v>
      </c>
      <c r="C51" s="42">
        <f>C52</f>
        <v>752000</v>
      </c>
      <c r="D51" s="38">
        <v>249000</v>
      </c>
      <c r="E51" s="38">
        <v>249000</v>
      </c>
      <c r="F51" s="38">
        <f>F52</f>
        <v>326000</v>
      </c>
      <c r="G51" s="38">
        <f>G52</f>
        <v>332000</v>
      </c>
    </row>
    <row r="52" spans="1:9" ht="31.5" x14ac:dyDescent="0.2">
      <c r="A52" s="65" t="s">
        <v>134</v>
      </c>
      <c r="B52" s="35" t="s">
        <v>133</v>
      </c>
      <c r="C52" s="42">
        <f>C53</f>
        <v>752000</v>
      </c>
      <c r="D52" s="38"/>
      <c r="E52" s="38"/>
      <c r="F52" s="38">
        <f>F53</f>
        <v>326000</v>
      </c>
      <c r="G52" s="38">
        <f>G53</f>
        <v>332000</v>
      </c>
    </row>
    <row r="53" spans="1:9" ht="63" x14ac:dyDescent="0.2">
      <c r="A53" s="65" t="s">
        <v>132</v>
      </c>
      <c r="B53" s="35" t="s">
        <v>131</v>
      </c>
      <c r="C53" s="42">
        <v>752000</v>
      </c>
      <c r="D53" s="38"/>
      <c r="E53" s="38"/>
      <c r="F53" s="38">
        <v>326000</v>
      </c>
      <c r="G53" s="38">
        <v>332000</v>
      </c>
    </row>
    <row r="54" spans="1:9" x14ac:dyDescent="0.2">
      <c r="A54" s="65" t="s">
        <v>130</v>
      </c>
      <c r="B54" s="35" t="s">
        <v>129</v>
      </c>
      <c r="C54" s="42">
        <f>C55</f>
        <v>1101000</v>
      </c>
      <c r="D54" s="38"/>
      <c r="E54" s="38"/>
      <c r="F54" s="38">
        <f>F55</f>
        <v>1123000</v>
      </c>
      <c r="G54" s="38">
        <f>G55</f>
        <v>1123000</v>
      </c>
    </row>
    <row r="55" spans="1:9" ht="31.5" x14ac:dyDescent="0.2">
      <c r="A55" s="65" t="s">
        <v>128</v>
      </c>
      <c r="B55" s="35" t="s">
        <v>127</v>
      </c>
      <c r="C55" s="42">
        <f>C56</f>
        <v>1101000</v>
      </c>
      <c r="D55" s="38"/>
      <c r="E55" s="38"/>
      <c r="F55" s="38">
        <f>F56</f>
        <v>1123000</v>
      </c>
      <c r="G55" s="38">
        <f>G56</f>
        <v>1123000</v>
      </c>
    </row>
    <row r="56" spans="1:9" ht="63" x14ac:dyDescent="0.2">
      <c r="A56" s="60" t="s">
        <v>126</v>
      </c>
      <c r="B56" s="43" t="s">
        <v>125</v>
      </c>
      <c r="C56" s="42">
        <v>1101000</v>
      </c>
      <c r="D56" s="38">
        <v>762000</v>
      </c>
      <c r="E56" s="38">
        <v>762000</v>
      </c>
      <c r="F56" s="38">
        <v>1123000</v>
      </c>
      <c r="G56" s="38">
        <v>1123000</v>
      </c>
    </row>
    <row r="57" spans="1:9" x14ac:dyDescent="0.2">
      <c r="A57" s="60" t="s">
        <v>124</v>
      </c>
      <c r="B57" s="43" t="s">
        <v>123</v>
      </c>
      <c r="C57" s="42">
        <f>C58</f>
        <v>1500</v>
      </c>
      <c r="D57" s="64">
        <v>0</v>
      </c>
      <c r="E57" s="64">
        <v>0</v>
      </c>
      <c r="F57" s="38">
        <v>0</v>
      </c>
      <c r="G57" s="38">
        <v>0</v>
      </c>
    </row>
    <row r="58" spans="1:9" ht="47.25" x14ac:dyDescent="0.2">
      <c r="A58" s="60" t="s">
        <v>122</v>
      </c>
      <c r="B58" s="43" t="s">
        <v>121</v>
      </c>
      <c r="C58" s="42">
        <f>C59</f>
        <v>1500</v>
      </c>
      <c r="D58" s="64">
        <v>0</v>
      </c>
      <c r="E58" s="64">
        <v>0</v>
      </c>
      <c r="F58" s="38">
        <v>0</v>
      </c>
      <c r="G58" s="38">
        <v>0</v>
      </c>
    </row>
    <row r="59" spans="1:9" ht="63" x14ac:dyDescent="0.2">
      <c r="A59" s="60" t="s">
        <v>120</v>
      </c>
      <c r="B59" s="43" t="s">
        <v>118</v>
      </c>
      <c r="C59" s="42">
        <f>C60</f>
        <v>1500</v>
      </c>
      <c r="D59" s="64">
        <v>0</v>
      </c>
      <c r="E59" s="64">
        <v>0</v>
      </c>
      <c r="F59" s="38">
        <v>0</v>
      </c>
      <c r="G59" s="38">
        <v>0</v>
      </c>
    </row>
    <row r="60" spans="1:9" ht="63" x14ac:dyDescent="0.2">
      <c r="A60" s="60" t="s">
        <v>119</v>
      </c>
      <c r="B60" s="43" t="s">
        <v>118</v>
      </c>
      <c r="C60" s="42">
        <v>1500</v>
      </c>
      <c r="D60" s="64">
        <v>0</v>
      </c>
      <c r="E60" s="64">
        <v>0</v>
      </c>
      <c r="F60" s="38">
        <v>0</v>
      </c>
      <c r="G60" s="38">
        <v>0</v>
      </c>
    </row>
    <row r="61" spans="1:9" ht="42" customHeight="1" x14ac:dyDescent="0.25">
      <c r="A61" s="62" t="s">
        <v>117</v>
      </c>
      <c r="B61" s="61" t="s">
        <v>116</v>
      </c>
      <c r="C61" s="42">
        <f>C62</f>
        <v>132387.91</v>
      </c>
      <c r="D61" s="38"/>
      <c r="E61" s="38"/>
      <c r="F61" s="38">
        <v>0</v>
      </c>
      <c r="G61" s="38">
        <v>0</v>
      </c>
      <c r="I61" s="63"/>
    </row>
    <row r="62" spans="1:9" ht="78.75" x14ac:dyDescent="0.25">
      <c r="A62" s="62" t="s">
        <v>115</v>
      </c>
      <c r="B62" s="61" t="s">
        <v>114</v>
      </c>
      <c r="C62" s="42">
        <f>C64+C66</f>
        <v>132387.91</v>
      </c>
      <c r="D62" s="38"/>
      <c r="E62" s="38"/>
      <c r="F62" s="38">
        <v>0</v>
      </c>
      <c r="G62" s="38">
        <v>0</v>
      </c>
      <c r="I62" s="63"/>
    </row>
    <row r="63" spans="1:9" ht="63" x14ac:dyDescent="0.25">
      <c r="A63" s="62" t="s">
        <v>113</v>
      </c>
      <c r="B63" s="61" t="s">
        <v>112</v>
      </c>
      <c r="C63" s="42">
        <f>C64</f>
        <v>112887.91</v>
      </c>
      <c r="D63" s="38"/>
      <c r="E63" s="38"/>
      <c r="F63" s="38">
        <v>0</v>
      </c>
      <c r="G63" s="38">
        <v>0</v>
      </c>
    </row>
    <row r="64" spans="1:9" ht="63" x14ac:dyDescent="0.25">
      <c r="A64" s="62" t="s">
        <v>111</v>
      </c>
      <c r="B64" s="61" t="s">
        <v>110</v>
      </c>
      <c r="C64" s="42">
        <v>112887.91</v>
      </c>
      <c r="D64" s="38"/>
      <c r="E64" s="38"/>
      <c r="F64" s="38">
        <v>0</v>
      </c>
      <c r="G64" s="38">
        <v>0</v>
      </c>
    </row>
    <row r="65" spans="1:7" ht="78.75" x14ac:dyDescent="0.25">
      <c r="A65" s="62" t="s">
        <v>109</v>
      </c>
      <c r="B65" s="61" t="s">
        <v>108</v>
      </c>
      <c r="C65" s="42">
        <f>C66</f>
        <v>19500</v>
      </c>
      <c r="D65" s="38"/>
      <c r="E65" s="38"/>
      <c r="F65" s="38">
        <v>0</v>
      </c>
      <c r="G65" s="38">
        <v>0</v>
      </c>
    </row>
    <row r="66" spans="1:7" ht="63" x14ac:dyDescent="0.25">
      <c r="A66" s="62" t="s">
        <v>107</v>
      </c>
      <c r="B66" s="61" t="s">
        <v>106</v>
      </c>
      <c r="C66" s="42">
        <v>19500</v>
      </c>
      <c r="D66" s="38"/>
      <c r="E66" s="38"/>
      <c r="F66" s="38">
        <v>0</v>
      </c>
      <c r="G66" s="38">
        <v>0</v>
      </c>
    </row>
    <row r="67" spans="1:7" x14ac:dyDescent="0.2">
      <c r="A67" s="60" t="s">
        <v>105</v>
      </c>
      <c r="B67" s="43" t="s">
        <v>104</v>
      </c>
      <c r="C67" s="42">
        <f t="shared" ref="C67:G69" si="0">C68</f>
        <v>128000</v>
      </c>
      <c r="D67" s="38">
        <f t="shared" si="0"/>
        <v>0</v>
      </c>
      <c r="E67" s="38">
        <f t="shared" si="0"/>
        <v>0</v>
      </c>
      <c r="F67" s="38">
        <f t="shared" si="0"/>
        <v>0</v>
      </c>
      <c r="G67" s="38">
        <f t="shared" si="0"/>
        <v>0</v>
      </c>
    </row>
    <row r="68" spans="1:7" x14ac:dyDescent="0.2">
      <c r="A68" s="60" t="s">
        <v>103</v>
      </c>
      <c r="B68" s="43" t="s">
        <v>102</v>
      </c>
      <c r="C68" s="42">
        <f t="shared" si="0"/>
        <v>128000</v>
      </c>
      <c r="D68" s="38">
        <f t="shared" si="0"/>
        <v>0</v>
      </c>
      <c r="E68" s="38">
        <f t="shared" si="0"/>
        <v>0</v>
      </c>
      <c r="F68" s="38">
        <f t="shared" si="0"/>
        <v>0</v>
      </c>
      <c r="G68" s="38">
        <f t="shared" si="0"/>
        <v>0</v>
      </c>
    </row>
    <row r="69" spans="1:7" x14ac:dyDescent="0.2">
      <c r="A69" s="60" t="s">
        <v>101</v>
      </c>
      <c r="B69" s="43" t="s">
        <v>100</v>
      </c>
      <c r="C69" s="42">
        <f t="shared" si="0"/>
        <v>128000</v>
      </c>
      <c r="D69" s="38">
        <f t="shared" si="0"/>
        <v>0</v>
      </c>
      <c r="E69" s="38">
        <f t="shared" si="0"/>
        <v>0</v>
      </c>
      <c r="F69" s="38">
        <f t="shared" si="0"/>
        <v>0</v>
      </c>
      <c r="G69" s="38">
        <f t="shared" si="0"/>
        <v>0</v>
      </c>
    </row>
    <row r="70" spans="1:7" ht="47.25" x14ac:dyDescent="0.2">
      <c r="A70" s="60" t="s">
        <v>99</v>
      </c>
      <c r="B70" s="43" t="s">
        <v>98</v>
      </c>
      <c r="C70" s="42">
        <v>128000</v>
      </c>
      <c r="D70" s="38"/>
      <c r="E70" s="38"/>
      <c r="F70" s="38">
        <v>0</v>
      </c>
      <c r="G70" s="38">
        <v>0</v>
      </c>
    </row>
    <row r="71" spans="1:7" x14ac:dyDescent="0.2">
      <c r="A71" s="60" t="s">
        <v>97</v>
      </c>
      <c r="B71" s="43" t="s">
        <v>96</v>
      </c>
      <c r="C71" s="42">
        <v>5000</v>
      </c>
      <c r="D71" s="38"/>
      <c r="E71" s="38"/>
      <c r="F71" s="38">
        <v>0</v>
      </c>
      <c r="G71" s="38">
        <v>0</v>
      </c>
    </row>
    <row r="72" spans="1:7" ht="31.5" x14ac:dyDescent="0.2">
      <c r="A72" s="60" t="s">
        <v>95</v>
      </c>
      <c r="B72" s="43" t="s">
        <v>94</v>
      </c>
      <c r="C72" s="42">
        <v>5000</v>
      </c>
      <c r="D72" s="38"/>
      <c r="E72" s="38"/>
      <c r="F72" s="38">
        <v>0</v>
      </c>
      <c r="G72" s="38">
        <v>0</v>
      </c>
    </row>
    <row r="73" spans="1:7" ht="47.25" x14ac:dyDescent="0.2">
      <c r="A73" s="60" t="s">
        <v>93</v>
      </c>
      <c r="B73" s="43" t="s">
        <v>92</v>
      </c>
      <c r="C73" s="42">
        <v>5000</v>
      </c>
      <c r="D73" s="38"/>
      <c r="E73" s="38"/>
      <c r="F73" s="38">
        <v>0</v>
      </c>
      <c r="G73" s="38">
        <v>0</v>
      </c>
    </row>
    <row r="74" spans="1:7" x14ac:dyDescent="0.2">
      <c r="A74" s="36" t="s">
        <v>91</v>
      </c>
      <c r="B74" s="31" t="s">
        <v>90</v>
      </c>
      <c r="C74" s="45">
        <f>C75</f>
        <v>11702029.640000001</v>
      </c>
      <c r="D74" s="34" t="e">
        <f>D75+D76+D86+#REF!+D91</f>
        <v>#REF!</v>
      </c>
      <c r="E74" s="34" t="e">
        <f>E75+E76+E86+#REF!+E91</f>
        <v>#REF!</v>
      </c>
      <c r="F74" s="34">
        <f>F75</f>
        <v>10051300</v>
      </c>
      <c r="G74" s="34">
        <f>G75</f>
        <v>10170700</v>
      </c>
    </row>
    <row r="75" spans="1:7" ht="31.5" x14ac:dyDescent="0.2">
      <c r="A75" s="32" t="s">
        <v>89</v>
      </c>
      <c r="B75" s="35" t="s">
        <v>88</v>
      </c>
      <c r="C75" s="45">
        <f>C76+C86+C91+C83</f>
        <v>11702029.640000001</v>
      </c>
      <c r="D75" s="34" t="e">
        <f>D76+D86+D91+#REF!</f>
        <v>#REF!</v>
      </c>
      <c r="E75" s="34" t="e">
        <f>E76+E86+E91+#REF!</f>
        <v>#REF!</v>
      </c>
      <c r="F75" s="34">
        <f>F76+F86+F91</f>
        <v>10051300</v>
      </c>
      <c r="G75" s="34">
        <f>G76+G86+G91</f>
        <v>10170700</v>
      </c>
    </row>
    <row r="76" spans="1:7" x14ac:dyDescent="0.2">
      <c r="A76" s="59" t="s">
        <v>87</v>
      </c>
      <c r="B76" s="31" t="s">
        <v>86</v>
      </c>
      <c r="C76" s="45">
        <f>C79+C77+C81</f>
        <v>9961000</v>
      </c>
      <c r="D76" s="34" t="e">
        <f>D79+#REF!</f>
        <v>#REF!</v>
      </c>
      <c r="E76" s="34" t="e">
        <f>E79+#REF!</f>
        <v>#REF!</v>
      </c>
      <c r="F76" s="34">
        <f>F79+F77</f>
        <v>9626000</v>
      </c>
      <c r="G76" s="34">
        <f>G79+G77</f>
        <v>9705000</v>
      </c>
    </row>
    <row r="77" spans="1:7" x14ac:dyDescent="0.2">
      <c r="A77" s="44" t="s">
        <v>85</v>
      </c>
      <c r="B77" s="43" t="s">
        <v>84</v>
      </c>
      <c r="C77" s="39">
        <f>C78</f>
        <v>9629000</v>
      </c>
      <c r="D77" s="37">
        <f>D78</f>
        <v>0</v>
      </c>
      <c r="E77" s="37">
        <f>E78</f>
        <v>0</v>
      </c>
      <c r="F77" s="37">
        <f>F78</f>
        <v>9565000</v>
      </c>
      <c r="G77" s="37">
        <f>G78</f>
        <v>9646000</v>
      </c>
    </row>
    <row r="78" spans="1:7" ht="31.5" x14ac:dyDescent="0.2">
      <c r="A78" s="44" t="s">
        <v>83</v>
      </c>
      <c r="B78" s="43" t="s">
        <v>82</v>
      </c>
      <c r="C78" s="39">
        <v>9629000</v>
      </c>
      <c r="D78" s="37"/>
      <c r="E78" s="37"/>
      <c r="F78" s="37">
        <v>9565000</v>
      </c>
      <c r="G78" s="37">
        <v>9646000</v>
      </c>
    </row>
    <row r="79" spans="1:7" ht="31.5" x14ac:dyDescent="0.2">
      <c r="A79" s="53" t="s">
        <v>81</v>
      </c>
      <c r="B79" s="58" t="s">
        <v>80</v>
      </c>
      <c r="C79" s="42">
        <f>C80</f>
        <v>64000</v>
      </c>
      <c r="D79" s="38">
        <f>D80</f>
        <v>0</v>
      </c>
      <c r="E79" s="38">
        <f>E80</f>
        <v>0</v>
      </c>
      <c r="F79" s="38">
        <f>F80</f>
        <v>61000</v>
      </c>
      <c r="G79" s="38">
        <f>G80</f>
        <v>59000</v>
      </c>
    </row>
    <row r="80" spans="1:7" ht="31.5" x14ac:dyDescent="0.2">
      <c r="A80" s="53" t="s">
        <v>79</v>
      </c>
      <c r="B80" s="57" t="s">
        <v>78</v>
      </c>
      <c r="C80" s="39">
        <v>64000</v>
      </c>
      <c r="D80" s="37"/>
      <c r="E80" s="37"/>
      <c r="F80" s="37">
        <v>61000</v>
      </c>
      <c r="G80" s="37">
        <v>59000</v>
      </c>
    </row>
    <row r="81" spans="1:7" x14ac:dyDescent="0.2">
      <c r="A81" s="53" t="s">
        <v>77</v>
      </c>
      <c r="B81" s="54" t="s">
        <v>76</v>
      </c>
      <c r="C81" s="39">
        <f>C82</f>
        <v>268000</v>
      </c>
      <c r="D81" s="37"/>
      <c r="E81" s="37"/>
      <c r="F81" s="37">
        <v>0</v>
      </c>
      <c r="G81" s="37">
        <v>0</v>
      </c>
    </row>
    <row r="82" spans="1:7" x14ac:dyDescent="0.2">
      <c r="A82" s="53" t="s">
        <v>75</v>
      </c>
      <c r="B82" s="54" t="s">
        <v>74</v>
      </c>
      <c r="C82" s="39">
        <v>268000</v>
      </c>
      <c r="D82" s="37"/>
      <c r="E82" s="37"/>
      <c r="F82" s="37">
        <v>0</v>
      </c>
      <c r="G82" s="37">
        <v>0</v>
      </c>
    </row>
    <row r="83" spans="1:7" ht="31.5" x14ac:dyDescent="0.2">
      <c r="A83" s="56" t="s">
        <v>73</v>
      </c>
      <c r="B83" s="55" t="s">
        <v>72</v>
      </c>
      <c r="C83" s="39">
        <f t="shared" ref="C83:G84" si="1">C84</f>
        <v>669000</v>
      </c>
      <c r="D83" s="37">
        <f t="shared" si="1"/>
        <v>0</v>
      </c>
      <c r="E83" s="37">
        <f t="shared" si="1"/>
        <v>0</v>
      </c>
      <c r="F83" s="37">
        <f t="shared" si="1"/>
        <v>0</v>
      </c>
      <c r="G83" s="37">
        <f t="shared" si="1"/>
        <v>0</v>
      </c>
    </row>
    <row r="84" spans="1:7" x14ac:dyDescent="0.2">
      <c r="A84" s="53" t="s">
        <v>71</v>
      </c>
      <c r="B84" s="54" t="s">
        <v>70</v>
      </c>
      <c r="C84" s="39">
        <f t="shared" si="1"/>
        <v>669000</v>
      </c>
      <c r="D84" s="37">
        <f t="shared" si="1"/>
        <v>0</v>
      </c>
      <c r="E84" s="37">
        <f t="shared" si="1"/>
        <v>0</v>
      </c>
      <c r="F84" s="37">
        <f t="shared" si="1"/>
        <v>0</v>
      </c>
      <c r="G84" s="37">
        <f t="shared" si="1"/>
        <v>0</v>
      </c>
    </row>
    <row r="85" spans="1:7" x14ac:dyDescent="0.2">
      <c r="A85" s="53" t="s">
        <v>69</v>
      </c>
      <c r="B85" s="54" t="s">
        <v>68</v>
      </c>
      <c r="C85" s="39">
        <v>669000</v>
      </c>
      <c r="D85" s="37"/>
      <c r="E85" s="37"/>
      <c r="F85" s="37">
        <v>0</v>
      </c>
      <c r="G85" s="37">
        <v>0</v>
      </c>
    </row>
    <row r="86" spans="1:7" x14ac:dyDescent="0.2">
      <c r="A86" s="36" t="s">
        <v>67</v>
      </c>
      <c r="B86" s="31" t="s">
        <v>66</v>
      </c>
      <c r="C86" s="45">
        <f>C87+C89</f>
        <v>386129.64</v>
      </c>
      <c r="D86" s="34" t="e">
        <f>#REF!+D87+D89</f>
        <v>#REF!</v>
      </c>
      <c r="E86" s="34" t="e">
        <f>#REF!+E87+E89</f>
        <v>#REF!</v>
      </c>
      <c r="F86" s="34">
        <f>F87+F89</f>
        <v>425300</v>
      </c>
      <c r="G86" s="34">
        <f>+G87+G89</f>
        <v>465700</v>
      </c>
    </row>
    <row r="87" spans="1:7" ht="47.25" x14ac:dyDescent="0.2">
      <c r="A87" s="53" t="s">
        <v>65</v>
      </c>
      <c r="B87" s="43" t="s">
        <v>64</v>
      </c>
      <c r="C87" s="42">
        <f>C88</f>
        <v>386129.64</v>
      </c>
      <c r="D87" s="38">
        <f>D88</f>
        <v>0</v>
      </c>
      <c r="E87" s="38">
        <f>E88</f>
        <v>0</v>
      </c>
      <c r="F87" s="38">
        <f>F88</f>
        <v>425300</v>
      </c>
      <c r="G87" s="38">
        <f>G88</f>
        <v>465700</v>
      </c>
    </row>
    <row r="88" spans="1:7" ht="51" customHeight="1" x14ac:dyDescent="0.2">
      <c r="A88" s="52" t="s">
        <v>63</v>
      </c>
      <c r="B88" s="40" t="s">
        <v>62</v>
      </c>
      <c r="C88" s="39">
        <v>386129.64</v>
      </c>
      <c r="D88" s="37"/>
      <c r="E88" s="38"/>
      <c r="F88" s="37">
        <v>425300</v>
      </c>
      <c r="G88" s="37">
        <v>465700</v>
      </c>
    </row>
    <row r="89" spans="1:7" ht="0.75" hidden="1" customHeight="1" x14ac:dyDescent="0.2">
      <c r="A89" s="51"/>
      <c r="B89" s="35"/>
      <c r="C89" s="45"/>
      <c r="D89" s="34">
        <f>D90</f>
        <v>0</v>
      </c>
      <c r="E89" s="34">
        <f>E90</f>
        <v>0</v>
      </c>
      <c r="F89" s="34"/>
      <c r="G89" s="34"/>
    </row>
    <row r="90" spans="1:7" hidden="1" x14ac:dyDescent="0.2">
      <c r="A90" s="50"/>
      <c r="B90" s="49"/>
      <c r="C90" s="48"/>
      <c r="D90" s="46"/>
      <c r="E90" s="47"/>
      <c r="F90" s="46"/>
      <c r="G90" s="46"/>
    </row>
    <row r="91" spans="1:7" x14ac:dyDescent="0.2">
      <c r="A91" s="36" t="s">
        <v>61</v>
      </c>
      <c r="B91" s="31" t="s">
        <v>60</v>
      </c>
      <c r="C91" s="45">
        <f t="shared" ref="C91:G92" si="2">C92</f>
        <v>685900</v>
      </c>
      <c r="D91" s="34">
        <f t="shared" si="2"/>
        <v>0</v>
      </c>
      <c r="E91" s="34">
        <f t="shared" si="2"/>
        <v>0</v>
      </c>
      <c r="F91" s="34">
        <f t="shared" si="2"/>
        <v>0</v>
      </c>
      <c r="G91" s="34">
        <f t="shared" si="2"/>
        <v>0</v>
      </c>
    </row>
    <row r="92" spans="1:7" x14ac:dyDescent="0.2">
      <c r="A92" s="44" t="s">
        <v>59</v>
      </c>
      <c r="B92" s="43" t="s">
        <v>58</v>
      </c>
      <c r="C92" s="42">
        <f t="shared" si="2"/>
        <v>685900</v>
      </c>
      <c r="D92" s="38">
        <f t="shared" si="2"/>
        <v>0</v>
      </c>
      <c r="E92" s="38">
        <f t="shared" si="2"/>
        <v>0</v>
      </c>
      <c r="F92" s="38">
        <f t="shared" si="2"/>
        <v>0</v>
      </c>
      <c r="G92" s="38">
        <f t="shared" si="2"/>
        <v>0</v>
      </c>
    </row>
    <row r="93" spans="1:7" ht="31.5" x14ac:dyDescent="0.2">
      <c r="A93" s="41" t="s">
        <v>57</v>
      </c>
      <c r="B93" s="40" t="s">
        <v>56</v>
      </c>
      <c r="C93" s="39">
        <v>685900</v>
      </c>
      <c r="D93" s="38"/>
      <c r="E93" s="38"/>
      <c r="F93" s="37">
        <v>0</v>
      </c>
      <c r="G93" s="37">
        <v>0</v>
      </c>
    </row>
    <row r="94" spans="1:7" ht="31.5" hidden="1" x14ac:dyDescent="0.2">
      <c r="A94" s="36" t="s">
        <v>55</v>
      </c>
      <c r="B94" s="31" t="s">
        <v>54</v>
      </c>
      <c r="C94" s="34">
        <f>C95+C100</f>
        <v>0</v>
      </c>
      <c r="D94" s="34">
        <f>D95+D100</f>
        <v>0</v>
      </c>
      <c r="E94" s="34">
        <f>E95+E100</f>
        <v>0</v>
      </c>
      <c r="F94" s="33"/>
      <c r="G94" s="33"/>
    </row>
    <row r="95" spans="1:7" hidden="1" x14ac:dyDescent="0.2">
      <c r="A95" s="32" t="s">
        <v>53</v>
      </c>
      <c r="B95" s="35" t="s">
        <v>52</v>
      </c>
      <c r="C95" s="34"/>
      <c r="D95" s="34">
        <f>D96+D98</f>
        <v>0</v>
      </c>
      <c r="E95" s="34">
        <f>E96+E98</f>
        <v>0</v>
      </c>
      <c r="F95" s="33"/>
      <c r="G95" s="33"/>
    </row>
    <row r="96" spans="1:7" hidden="1" x14ac:dyDescent="0.2">
      <c r="A96" s="36" t="s">
        <v>51</v>
      </c>
      <c r="B96" s="31" t="s">
        <v>50</v>
      </c>
      <c r="C96" s="34">
        <f>C97</f>
        <v>0</v>
      </c>
      <c r="D96" s="34">
        <f>D97</f>
        <v>0</v>
      </c>
      <c r="E96" s="34">
        <f>E97</f>
        <v>0</v>
      </c>
      <c r="F96" s="33"/>
      <c r="G96" s="33"/>
    </row>
    <row r="97" spans="1:7" ht="47.25" hidden="1" x14ac:dyDescent="0.2">
      <c r="A97" s="32" t="s">
        <v>49</v>
      </c>
      <c r="B97" s="35" t="s">
        <v>48</v>
      </c>
      <c r="C97" s="34">
        <v>0</v>
      </c>
      <c r="D97" s="34">
        <v>0</v>
      </c>
      <c r="E97" s="34">
        <v>0</v>
      </c>
      <c r="F97" s="33"/>
      <c r="G97" s="33"/>
    </row>
    <row r="98" spans="1:7" hidden="1" x14ac:dyDescent="0.2">
      <c r="A98" s="36" t="s">
        <v>47</v>
      </c>
      <c r="B98" s="31" t="s">
        <v>46</v>
      </c>
      <c r="C98" s="34">
        <f>C99</f>
        <v>0</v>
      </c>
      <c r="D98" s="34">
        <f>D99</f>
        <v>0</v>
      </c>
      <c r="E98" s="34">
        <f>E99</f>
        <v>0</v>
      </c>
      <c r="F98" s="33"/>
      <c r="G98" s="33"/>
    </row>
    <row r="99" spans="1:7" ht="47.25" hidden="1" x14ac:dyDescent="0.2">
      <c r="A99" s="32" t="s">
        <v>45</v>
      </c>
      <c r="B99" s="35" t="s">
        <v>44</v>
      </c>
      <c r="C99" s="34"/>
      <c r="D99" s="34"/>
      <c r="E99" s="34"/>
      <c r="F99" s="33"/>
      <c r="G99" s="33"/>
    </row>
    <row r="100" spans="1:7" ht="31.5" hidden="1" x14ac:dyDescent="0.2">
      <c r="A100" s="32" t="s">
        <v>43</v>
      </c>
      <c r="B100" s="35" t="s">
        <v>42</v>
      </c>
      <c r="C100" s="34">
        <f t="shared" ref="C100:E101" si="3">C101</f>
        <v>0</v>
      </c>
      <c r="D100" s="34">
        <f t="shared" si="3"/>
        <v>0</v>
      </c>
      <c r="E100" s="34">
        <f t="shared" si="3"/>
        <v>0</v>
      </c>
      <c r="F100" s="33"/>
      <c r="G100" s="33"/>
    </row>
    <row r="101" spans="1:7" hidden="1" x14ac:dyDescent="0.2">
      <c r="A101" s="36" t="s">
        <v>41</v>
      </c>
      <c r="B101" s="31" t="s">
        <v>40</v>
      </c>
      <c r="C101" s="34">
        <f t="shared" si="3"/>
        <v>0</v>
      </c>
      <c r="D101" s="34">
        <f t="shared" si="3"/>
        <v>0</v>
      </c>
      <c r="E101" s="34">
        <f t="shared" si="3"/>
        <v>0</v>
      </c>
      <c r="F101" s="33"/>
      <c r="G101" s="33"/>
    </row>
    <row r="102" spans="1:7" ht="31.5" hidden="1" x14ac:dyDescent="0.2">
      <c r="A102" s="32" t="s">
        <v>39</v>
      </c>
      <c r="B102" s="35" t="s">
        <v>38</v>
      </c>
      <c r="C102" s="34"/>
      <c r="D102" s="34"/>
      <c r="E102" s="34"/>
      <c r="F102" s="33"/>
      <c r="G102" s="33"/>
    </row>
    <row r="103" spans="1:7" hidden="1" x14ac:dyDescent="0.2">
      <c r="A103" s="32"/>
      <c r="B103" s="31" t="s">
        <v>37</v>
      </c>
      <c r="C103" s="34">
        <f>C75</f>
        <v>11702029.640000001</v>
      </c>
      <c r="D103" s="34" t="e">
        <f>D75</f>
        <v>#REF!</v>
      </c>
      <c r="E103" s="34" t="e">
        <f>E75</f>
        <v>#REF!</v>
      </c>
      <c r="F103" s="33"/>
      <c r="G103" s="33"/>
    </row>
    <row r="104" spans="1:7" x14ac:dyDescent="0.2">
      <c r="A104" s="32" t="s">
        <v>36</v>
      </c>
      <c r="B104" s="31" t="s">
        <v>35</v>
      </c>
      <c r="C104" s="30">
        <f>C11+C74</f>
        <v>18950917.550000001</v>
      </c>
      <c r="D104" s="30" t="e">
        <f>D11+D74</f>
        <v>#REF!</v>
      </c>
      <c r="E104" s="30" t="e">
        <f>E11+E74</f>
        <v>#REF!</v>
      </c>
      <c r="F104" s="30">
        <f>F11+F74</f>
        <v>16740300</v>
      </c>
      <c r="G104" s="30">
        <f>G11+G74</f>
        <v>17075700</v>
      </c>
    </row>
    <row r="106" spans="1:7" ht="18.75" x14ac:dyDescent="0.3">
      <c r="B106" s="1"/>
      <c r="C106" s="29"/>
      <c r="D106" s="28"/>
      <c r="E106" s="22"/>
    </row>
    <row r="107" spans="1:7" ht="12.75" x14ac:dyDescent="0.2">
      <c r="C107" s="22"/>
      <c r="D107" s="22"/>
      <c r="E107" s="22"/>
    </row>
    <row r="108" spans="1:7" ht="12.75" x14ac:dyDescent="0.2">
      <c r="C108" s="22"/>
      <c r="D108" s="22"/>
      <c r="E108" s="22"/>
    </row>
    <row r="109" spans="1:7" ht="12.75" x14ac:dyDescent="0.2">
      <c r="C109" s="22"/>
      <c r="D109" s="22"/>
      <c r="E109" s="22"/>
    </row>
    <row r="110" spans="1:7" ht="12.75" x14ac:dyDescent="0.2">
      <c r="A110" s="27"/>
      <c r="B110" s="26"/>
      <c r="C110" s="25"/>
      <c r="D110" s="25"/>
      <c r="E110" s="25"/>
    </row>
    <row r="111" spans="1:7" ht="12.75" x14ac:dyDescent="0.2">
      <c r="A111" s="27"/>
      <c r="B111" s="26"/>
      <c r="C111" s="25"/>
      <c r="D111" s="25"/>
      <c r="E111" s="25"/>
    </row>
    <row r="112" spans="1:7" ht="12.75" x14ac:dyDescent="0.2">
      <c r="C112" s="22"/>
      <c r="D112" s="22"/>
      <c r="E112" s="22"/>
    </row>
    <row r="113" spans="3:5" ht="12.75" x14ac:dyDescent="0.2">
      <c r="C113" s="22"/>
      <c r="D113" s="22"/>
      <c r="E113" s="22"/>
    </row>
    <row r="114" spans="3:5" ht="12.75" x14ac:dyDescent="0.2">
      <c r="C114" s="22"/>
      <c r="D114" s="22"/>
      <c r="E114" s="22"/>
    </row>
    <row r="115" spans="3:5" ht="12.75" x14ac:dyDescent="0.2">
      <c r="C115" s="22"/>
      <c r="D115" s="22"/>
      <c r="E115" s="22"/>
    </row>
    <row r="116" spans="3:5" ht="12.75" x14ac:dyDescent="0.2">
      <c r="C116" s="22"/>
      <c r="D116" s="22"/>
      <c r="E116" s="22"/>
    </row>
    <row r="117" spans="3:5" ht="12.75" x14ac:dyDescent="0.2">
      <c r="C117" s="22"/>
      <c r="D117" s="22"/>
      <c r="E117" s="22"/>
    </row>
    <row r="118" spans="3:5" ht="12.75" x14ac:dyDescent="0.2">
      <c r="C118" s="22"/>
      <c r="D118" s="22"/>
      <c r="E118" s="22"/>
    </row>
    <row r="119" spans="3:5" ht="12.75" x14ac:dyDescent="0.2">
      <c r="C119" s="22"/>
      <c r="D119" s="22"/>
      <c r="E119" s="22"/>
    </row>
    <row r="120" spans="3:5" ht="12.75" x14ac:dyDescent="0.2">
      <c r="C120" s="22"/>
      <c r="D120" s="22"/>
      <c r="E120" s="22"/>
    </row>
    <row r="121" spans="3:5" ht="12.75" x14ac:dyDescent="0.2">
      <c r="C121" s="22"/>
      <c r="D121" s="22"/>
      <c r="E121" s="22"/>
    </row>
    <row r="122" spans="3:5" ht="12.75" x14ac:dyDescent="0.2">
      <c r="C122" s="22"/>
      <c r="D122" s="22"/>
      <c r="E122" s="22"/>
    </row>
    <row r="123" spans="3:5" ht="12.75" x14ac:dyDescent="0.2">
      <c r="C123" s="22"/>
      <c r="D123" s="22"/>
      <c r="E123" s="22"/>
    </row>
    <row r="124" spans="3:5" ht="12.75" x14ac:dyDescent="0.2">
      <c r="C124" s="22"/>
      <c r="D124" s="22"/>
      <c r="E124" s="22"/>
    </row>
    <row r="125" spans="3:5" ht="12.75" x14ac:dyDescent="0.2">
      <c r="C125" s="22"/>
      <c r="D125" s="22"/>
      <c r="E125" s="22"/>
    </row>
    <row r="126" spans="3:5" ht="12.75" x14ac:dyDescent="0.2">
      <c r="C126" s="22"/>
      <c r="D126" s="22"/>
      <c r="E126" s="22"/>
    </row>
    <row r="127" spans="3:5" ht="12.75" x14ac:dyDescent="0.2">
      <c r="C127" s="22"/>
      <c r="D127" s="22"/>
      <c r="E127" s="22"/>
    </row>
    <row r="128" spans="3:5" ht="12.75" x14ac:dyDescent="0.2">
      <c r="C128" s="22"/>
      <c r="D128" s="22"/>
      <c r="E128" s="22"/>
    </row>
    <row r="129" spans="1:5" ht="12.75" x14ac:dyDescent="0.2">
      <c r="C129" s="22"/>
      <c r="D129" s="22"/>
      <c r="E129" s="22"/>
    </row>
    <row r="130" spans="1:5" ht="12.75" x14ac:dyDescent="0.2">
      <c r="C130" s="22"/>
      <c r="D130" s="22"/>
      <c r="E130" s="22"/>
    </row>
    <row r="131" spans="1:5" ht="12.75" x14ac:dyDescent="0.2">
      <c r="C131" s="22"/>
      <c r="D131" s="22"/>
      <c r="E131" s="22"/>
    </row>
    <row r="132" spans="1:5" ht="12.75" x14ac:dyDescent="0.2">
      <c r="C132" s="22"/>
      <c r="D132" s="22"/>
      <c r="E132" s="22"/>
    </row>
    <row r="133" spans="1:5" ht="12.75" x14ac:dyDescent="0.2">
      <c r="C133" s="22"/>
      <c r="D133" s="22"/>
      <c r="E133" s="22"/>
    </row>
    <row r="134" spans="1:5" ht="12.75" x14ac:dyDescent="0.2">
      <c r="C134" s="22"/>
      <c r="D134" s="22"/>
      <c r="E134" s="22"/>
    </row>
    <row r="135" spans="1:5" ht="12.75" x14ac:dyDescent="0.2">
      <c r="C135" s="22"/>
      <c r="D135" s="22"/>
      <c r="E135" s="22"/>
    </row>
    <row r="136" spans="1:5" ht="12.75" x14ac:dyDescent="0.2">
      <c r="C136" s="22"/>
      <c r="D136" s="22"/>
      <c r="E136" s="22"/>
    </row>
    <row r="137" spans="1:5" ht="12.75" x14ac:dyDescent="0.2">
      <c r="C137" s="22"/>
      <c r="D137" s="22"/>
      <c r="E137" s="22"/>
    </row>
    <row r="138" spans="1:5" ht="12.75" x14ac:dyDescent="0.2">
      <c r="C138" s="22"/>
      <c r="D138" s="22"/>
      <c r="E138" s="22"/>
    </row>
    <row r="139" spans="1:5" ht="12.75" x14ac:dyDescent="0.2">
      <c r="C139" s="22"/>
      <c r="D139" s="22"/>
      <c r="E139" s="22"/>
    </row>
    <row r="143" spans="1:5" ht="18.75" x14ac:dyDescent="0.3">
      <c r="A143" s="492"/>
      <c r="B143" s="492"/>
      <c r="C143" s="492"/>
      <c r="D143" s="492"/>
      <c r="E143" s="492"/>
    </row>
  </sheetData>
  <mergeCells count="2">
    <mergeCell ref="A143:E143"/>
    <mergeCell ref="A6:G7"/>
  </mergeCells>
  <pageMargins left="0.78740157480314965" right="0.78740157480314965" top="0.78740157480314965" bottom="0.78740157480314965" header="0" footer="0"/>
  <pageSetup paperSize="9" scale="48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showGridLines="0" workbookViewId="0"/>
  </sheetViews>
  <sheetFormatPr defaultRowHeight="12.75" x14ac:dyDescent="0.2"/>
  <cols>
    <col min="1" max="1" width="1.42578125" style="89" customWidth="1"/>
    <col min="2" max="2" width="21.42578125" style="89" customWidth="1"/>
    <col min="3" max="4" width="0.7109375" style="89" customWidth="1"/>
    <col min="5" max="5" width="0.5703125" style="89" customWidth="1"/>
    <col min="6" max="6" width="38.5703125" style="89" customWidth="1"/>
    <col min="7" max="7" width="0" style="89" hidden="1" customWidth="1"/>
    <col min="8" max="8" width="4.85546875" style="89" customWidth="1"/>
    <col min="9" max="9" width="4.7109375" style="89" customWidth="1"/>
    <col min="10" max="11" width="0" style="89" hidden="1" customWidth="1"/>
    <col min="12" max="12" width="15.7109375" style="89" customWidth="1"/>
    <col min="13" max="13" width="14.7109375" style="89" customWidth="1"/>
    <col min="14" max="14" width="14.28515625" style="89" customWidth="1"/>
    <col min="15" max="246" width="9.140625" style="89" customWidth="1"/>
    <col min="247" max="16384" width="9.140625" style="89"/>
  </cols>
  <sheetData>
    <row r="1" spans="1:16" ht="15" customHeight="1" x14ac:dyDescent="0.3">
      <c r="A1" s="130"/>
      <c r="B1" s="130"/>
      <c r="C1" s="130"/>
      <c r="D1" s="130"/>
      <c r="E1" s="130"/>
      <c r="F1" s="130"/>
      <c r="G1" s="130"/>
      <c r="H1" s="130"/>
      <c r="I1" s="91"/>
      <c r="J1" s="91"/>
      <c r="K1" s="91"/>
      <c r="L1" s="137"/>
      <c r="M1" s="134" t="s">
        <v>254</v>
      </c>
      <c r="N1" s="129"/>
    </row>
    <row r="2" spans="1:16" ht="15" customHeight="1" x14ac:dyDescent="0.3">
      <c r="A2" s="130"/>
      <c r="B2" s="130"/>
      <c r="C2" s="130"/>
      <c r="D2" s="130"/>
      <c r="E2" s="130"/>
      <c r="F2" s="130"/>
      <c r="G2" s="130"/>
      <c r="H2" s="130"/>
      <c r="I2" s="91"/>
      <c r="J2" s="91"/>
      <c r="K2" s="91"/>
      <c r="L2" s="136"/>
      <c r="M2" s="134" t="s">
        <v>220</v>
      </c>
      <c r="N2" s="129"/>
    </row>
    <row r="3" spans="1:16" ht="15" customHeight="1" x14ac:dyDescent="0.3">
      <c r="A3" s="130"/>
      <c r="B3" s="130"/>
      <c r="C3" s="130"/>
      <c r="D3" s="130"/>
      <c r="E3" s="130"/>
      <c r="F3" s="130"/>
      <c r="G3" s="130"/>
      <c r="H3" s="130"/>
      <c r="I3" s="91"/>
      <c r="J3" s="91"/>
      <c r="K3" s="91"/>
      <c r="L3" s="136"/>
      <c r="M3" s="134" t="s">
        <v>253</v>
      </c>
      <c r="N3" s="129"/>
    </row>
    <row r="4" spans="1:16" ht="15" customHeight="1" x14ac:dyDescent="0.3">
      <c r="A4" s="130"/>
      <c r="B4" s="133"/>
      <c r="C4" s="133"/>
      <c r="D4" s="132"/>
      <c r="E4" s="132"/>
      <c r="F4" s="132"/>
      <c r="G4" s="133"/>
      <c r="H4" s="132"/>
      <c r="I4" s="131"/>
      <c r="J4" s="131"/>
      <c r="K4" s="131"/>
      <c r="L4" s="135"/>
      <c r="M4" s="134" t="s">
        <v>397</v>
      </c>
      <c r="N4" s="129"/>
    </row>
    <row r="5" spans="1:16" ht="17.25" customHeight="1" x14ac:dyDescent="0.3">
      <c r="A5" s="130"/>
      <c r="B5" s="133"/>
      <c r="C5" s="133"/>
      <c r="D5" s="132"/>
      <c r="E5" s="132"/>
      <c r="F5" s="132"/>
      <c r="G5" s="133"/>
      <c r="H5" s="132"/>
      <c r="I5" s="131"/>
      <c r="J5" s="131"/>
      <c r="K5" s="131"/>
      <c r="L5" s="129"/>
      <c r="M5" s="129"/>
      <c r="N5" s="129"/>
    </row>
    <row r="6" spans="1:16" ht="36" customHeight="1" x14ac:dyDescent="0.2">
      <c r="A6" s="506" t="s">
        <v>252</v>
      </c>
      <c r="B6" s="506"/>
      <c r="C6" s="506"/>
      <c r="D6" s="506"/>
      <c r="E6" s="506"/>
      <c r="F6" s="506"/>
      <c r="G6" s="506"/>
      <c r="H6" s="506"/>
      <c r="I6" s="506"/>
      <c r="J6" s="506"/>
      <c r="K6" s="506"/>
      <c r="L6" s="506"/>
      <c r="M6" s="506"/>
      <c r="N6" s="506"/>
      <c r="P6" s="111"/>
    </row>
    <row r="7" spans="1:16" ht="18" customHeight="1" thickBot="1" x14ac:dyDescent="0.35">
      <c r="A7" s="130"/>
      <c r="B7" s="130"/>
      <c r="C7" s="130"/>
      <c r="D7" s="130"/>
      <c r="E7" s="130"/>
      <c r="F7" s="130"/>
      <c r="G7" s="130"/>
      <c r="H7" s="130"/>
      <c r="I7" s="91"/>
      <c r="J7" s="91"/>
      <c r="K7" s="91"/>
      <c r="L7" s="129"/>
      <c r="M7" s="129"/>
      <c r="N7" s="128" t="s">
        <v>1</v>
      </c>
      <c r="O7" s="111"/>
      <c r="P7" s="111"/>
    </row>
    <row r="8" spans="1:16" ht="18.75" hidden="1" customHeight="1" thickBot="1" x14ac:dyDescent="0.25">
      <c r="A8" s="127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5" t="s">
        <v>1</v>
      </c>
      <c r="P8" s="111"/>
    </row>
    <row r="9" spans="1:16" ht="18" customHeight="1" thickBot="1" x14ac:dyDescent="0.25">
      <c r="A9" s="498" t="s">
        <v>251</v>
      </c>
      <c r="B9" s="499"/>
      <c r="C9" s="499"/>
      <c r="D9" s="499"/>
      <c r="E9" s="499"/>
      <c r="F9" s="500"/>
      <c r="G9" s="124" t="s">
        <v>250</v>
      </c>
      <c r="H9" s="123" t="s">
        <v>249</v>
      </c>
      <c r="I9" s="122" t="s">
        <v>248</v>
      </c>
      <c r="J9" s="121" t="s">
        <v>247</v>
      </c>
      <c r="K9" s="121" t="s">
        <v>246</v>
      </c>
      <c r="L9" s="121">
        <v>2024</v>
      </c>
      <c r="M9" s="121">
        <v>2025</v>
      </c>
      <c r="N9" s="120">
        <v>2026</v>
      </c>
      <c r="P9" s="111"/>
    </row>
    <row r="10" spans="1:16" ht="18" customHeight="1" x14ac:dyDescent="0.2">
      <c r="A10" s="521" t="s">
        <v>245</v>
      </c>
      <c r="B10" s="522"/>
      <c r="C10" s="522"/>
      <c r="D10" s="522"/>
      <c r="E10" s="522"/>
      <c r="F10" s="523"/>
      <c r="G10" s="119"/>
      <c r="H10" s="119">
        <v>0</v>
      </c>
      <c r="I10" s="119">
        <v>0</v>
      </c>
      <c r="J10" s="118"/>
      <c r="K10" s="118"/>
      <c r="L10" s="117">
        <v>0</v>
      </c>
      <c r="M10" s="117">
        <v>407875</v>
      </c>
      <c r="N10" s="116">
        <v>830500</v>
      </c>
    </row>
    <row r="11" spans="1:16" ht="15.95" customHeight="1" x14ac:dyDescent="0.2">
      <c r="A11" s="513" t="s">
        <v>244</v>
      </c>
      <c r="B11" s="514"/>
      <c r="C11" s="514"/>
      <c r="D11" s="514"/>
      <c r="E11" s="514"/>
      <c r="F11" s="514"/>
      <c r="G11" s="514"/>
      <c r="H11" s="115">
        <v>1</v>
      </c>
      <c r="I11" s="114">
        <v>0</v>
      </c>
      <c r="J11" s="515"/>
      <c r="K11" s="516"/>
      <c r="L11" s="113">
        <f>L12+L13+L14+L15</f>
        <v>6357296.8499999996</v>
      </c>
      <c r="M11" s="113">
        <f>M12+M13+M14+M15</f>
        <v>5745231.3900000006</v>
      </c>
      <c r="N11" s="112">
        <f>N12+N13+N14+N15</f>
        <v>5775231.3900000006</v>
      </c>
      <c r="P11" s="111"/>
    </row>
    <row r="12" spans="1:16" ht="26.25" customHeight="1" x14ac:dyDescent="0.2">
      <c r="A12" s="496" t="s">
        <v>243</v>
      </c>
      <c r="B12" s="497"/>
      <c r="C12" s="497"/>
      <c r="D12" s="497"/>
      <c r="E12" s="497"/>
      <c r="F12" s="497"/>
      <c r="G12" s="497"/>
      <c r="H12" s="98">
        <v>1</v>
      </c>
      <c r="I12" s="106">
        <v>2</v>
      </c>
      <c r="J12" s="494"/>
      <c r="K12" s="495"/>
      <c r="L12" s="105">
        <v>1754631.59</v>
      </c>
      <c r="M12" s="105">
        <v>1296761.8600000001</v>
      </c>
      <c r="N12" s="104">
        <v>1296761.8600000001</v>
      </c>
    </row>
    <row r="13" spans="1:16" ht="37.5" customHeight="1" x14ac:dyDescent="0.2">
      <c r="A13" s="496" t="s">
        <v>242</v>
      </c>
      <c r="B13" s="497"/>
      <c r="C13" s="497"/>
      <c r="D13" s="497"/>
      <c r="E13" s="497"/>
      <c r="F13" s="497"/>
      <c r="G13" s="497"/>
      <c r="H13" s="98">
        <v>1</v>
      </c>
      <c r="I13" s="106">
        <v>4</v>
      </c>
      <c r="J13" s="494"/>
      <c r="K13" s="495"/>
      <c r="L13" s="105">
        <v>4498415.26</v>
      </c>
      <c r="M13" s="105">
        <v>4347228.53</v>
      </c>
      <c r="N13" s="104">
        <v>4377228.53</v>
      </c>
    </row>
    <row r="14" spans="1:16" ht="25.5" customHeight="1" x14ac:dyDescent="0.2">
      <c r="A14" s="496" t="s">
        <v>241</v>
      </c>
      <c r="B14" s="497"/>
      <c r="C14" s="497"/>
      <c r="D14" s="497"/>
      <c r="E14" s="497"/>
      <c r="F14" s="497"/>
      <c r="G14" s="497"/>
      <c r="H14" s="98">
        <v>1</v>
      </c>
      <c r="I14" s="106">
        <v>6</v>
      </c>
      <c r="J14" s="494"/>
      <c r="K14" s="495"/>
      <c r="L14" s="105">
        <v>93526</v>
      </c>
      <c r="M14" s="105">
        <v>89241</v>
      </c>
      <c r="N14" s="104">
        <v>89241</v>
      </c>
    </row>
    <row r="15" spans="1:16" ht="15.95" customHeight="1" x14ac:dyDescent="0.2">
      <c r="A15" s="496" t="s">
        <v>240</v>
      </c>
      <c r="B15" s="497"/>
      <c r="C15" s="497"/>
      <c r="D15" s="497"/>
      <c r="E15" s="497"/>
      <c r="F15" s="497"/>
      <c r="G15" s="497"/>
      <c r="H15" s="98">
        <v>1</v>
      </c>
      <c r="I15" s="106">
        <v>13</v>
      </c>
      <c r="J15" s="494"/>
      <c r="K15" s="495"/>
      <c r="L15" s="105">
        <v>10724</v>
      </c>
      <c r="M15" s="105">
        <v>12000</v>
      </c>
      <c r="N15" s="104">
        <v>12000</v>
      </c>
    </row>
    <row r="16" spans="1:16" ht="15.95" customHeight="1" x14ac:dyDescent="0.2">
      <c r="A16" s="501" t="s">
        <v>239</v>
      </c>
      <c r="B16" s="502"/>
      <c r="C16" s="502"/>
      <c r="D16" s="502"/>
      <c r="E16" s="502"/>
      <c r="F16" s="502"/>
      <c r="G16" s="503"/>
      <c r="H16" s="109">
        <v>2</v>
      </c>
      <c r="I16" s="109">
        <v>0</v>
      </c>
      <c r="J16" s="504"/>
      <c r="K16" s="505"/>
      <c r="L16" s="108">
        <f>L17</f>
        <v>386129.64</v>
      </c>
      <c r="M16" s="108">
        <f>M17</f>
        <v>425300</v>
      </c>
      <c r="N16" s="107">
        <f>N17</f>
        <v>465700</v>
      </c>
    </row>
    <row r="17" spans="1:14" ht="15.95" customHeight="1" x14ac:dyDescent="0.2">
      <c r="A17" s="496" t="s">
        <v>238</v>
      </c>
      <c r="B17" s="497"/>
      <c r="C17" s="497"/>
      <c r="D17" s="497"/>
      <c r="E17" s="497"/>
      <c r="F17" s="497"/>
      <c r="G17" s="509"/>
      <c r="H17" s="106">
        <v>2</v>
      </c>
      <c r="I17" s="106">
        <v>3</v>
      </c>
      <c r="J17" s="494"/>
      <c r="K17" s="495"/>
      <c r="L17" s="105">
        <v>386129.64</v>
      </c>
      <c r="M17" s="105">
        <v>425300</v>
      </c>
      <c r="N17" s="104">
        <v>465700</v>
      </c>
    </row>
    <row r="18" spans="1:14" ht="27" customHeight="1" x14ac:dyDescent="0.2">
      <c r="A18" s="501" t="s">
        <v>237</v>
      </c>
      <c r="B18" s="502"/>
      <c r="C18" s="502"/>
      <c r="D18" s="502"/>
      <c r="E18" s="502"/>
      <c r="F18" s="502"/>
      <c r="G18" s="503"/>
      <c r="H18" s="109">
        <v>3</v>
      </c>
      <c r="I18" s="109">
        <v>0</v>
      </c>
      <c r="J18" s="504"/>
      <c r="K18" s="505"/>
      <c r="L18" s="108">
        <f>L19+L20</f>
        <v>403650</v>
      </c>
      <c r="M18" s="108">
        <f>M19+M20</f>
        <v>425400</v>
      </c>
      <c r="N18" s="107">
        <f>N19+N20</f>
        <v>425400</v>
      </c>
    </row>
    <row r="19" spans="1:14" ht="27" customHeight="1" x14ac:dyDescent="0.2">
      <c r="A19" s="496" t="s">
        <v>236</v>
      </c>
      <c r="B19" s="497"/>
      <c r="C19" s="497"/>
      <c r="D19" s="497"/>
      <c r="E19" s="497"/>
      <c r="F19" s="497"/>
      <c r="G19" s="509"/>
      <c r="H19" s="106">
        <v>3</v>
      </c>
      <c r="I19" s="106">
        <v>10</v>
      </c>
      <c r="J19" s="494"/>
      <c r="K19" s="495"/>
      <c r="L19" s="105">
        <v>400400</v>
      </c>
      <c r="M19" s="105">
        <v>410400</v>
      </c>
      <c r="N19" s="104">
        <v>410400</v>
      </c>
    </row>
    <row r="20" spans="1:14" ht="27" customHeight="1" x14ac:dyDescent="0.2">
      <c r="A20" s="496" t="s">
        <v>235</v>
      </c>
      <c r="B20" s="497"/>
      <c r="C20" s="497"/>
      <c r="D20" s="497"/>
      <c r="E20" s="497"/>
      <c r="F20" s="497"/>
      <c r="G20" s="509"/>
      <c r="H20" s="106">
        <v>3</v>
      </c>
      <c r="I20" s="106">
        <v>14</v>
      </c>
      <c r="J20" s="495"/>
      <c r="K20" s="524"/>
      <c r="L20" s="105">
        <v>3250</v>
      </c>
      <c r="M20" s="105">
        <v>15000</v>
      </c>
      <c r="N20" s="104">
        <v>15000</v>
      </c>
    </row>
    <row r="21" spans="1:14" ht="15.95" customHeight="1" x14ac:dyDescent="0.2">
      <c r="A21" s="508" t="s">
        <v>234</v>
      </c>
      <c r="B21" s="508"/>
      <c r="C21" s="508"/>
      <c r="D21" s="508"/>
      <c r="E21" s="508"/>
      <c r="F21" s="508"/>
      <c r="G21" s="508"/>
      <c r="H21" s="109">
        <v>4</v>
      </c>
      <c r="I21" s="109">
        <v>0</v>
      </c>
      <c r="J21" s="504"/>
      <c r="K21" s="505"/>
      <c r="L21" s="108">
        <f>L22</f>
        <v>3112851.4</v>
      </c>
      <c r="M21" s="108">
        <f>M22</f>
        <v>1575000</v>
      </c>
      <c r="N21" s="107">
        <f>N22</f>
        <v>1636000</v>
      </c>
    </row>
    <row r="22" spans="1:14" ht="15.95" customHeight="1" x14ac:dyDescent="0.2">
      <c r="A22" s="507" t="s">
        <v>233</v>
      </c>
      <c r="B22" s="507"/>
      <c r="C22" s="507"/>
      <c r="D22" s="507"/>
      <c r="E22" s="507"/>
      <c r="F22" s="507"/>
      <c r="G22" s="507"/>
      <c r="H22" s="106">
        <v>4</v>
      </c>
      <c r="I22" s="106">
        <v>9</v>
      </c>
      <c r="J22" s="494"/>
      <c r="K22" s="495"/>
      <c r="L22" s="105">
        <v>3112851.4</v>
      </c>
      <c r="M22" s="105">
        <v>1575000</v>
      </c>
      <c r="N22" s="104">
        <v>1636000</v>
      </c>
    </row>
    <row r="23" spans="1:14" s="110" customFormat="1" ht="15.95" customHeight="1" x14ac:dyDescent="0.2">
      <c r="A23" s="508" t="s">
        <v>232</v>
      </c>
      <c r="B23" s="508"/>
      <c r="C23" s="508"/>
      <c r="D23" s="508"/>
      <c r="E23" s="508"/>
      <c r="F23" s="508"/>
      <c r="G23" s="508"/>
      <c r="H23" s="109">
        <v>5</v>
      </c>
      <c r="I23" s="109">
        <v>0</v>
      </c>
      <c r="J23" s="504"/>
      <c r="K23" s="505"/>
      <c r="L23" s="108">
        <f>L24</f>
        <v>5647685.5099999998</v>
      </c>
      <c r="M23" s="108">
        <f>M24</f>
        <v>3981193.61</v>
      </c>
      <c r="N23" s="107">
        <f>N24</f>
        <v>3752568.61</v>
      </c>
    </row>
    <row r="24" spans="1:14" ht="15.95" customHeight="1" x14ac:dyDescent="0.2">
      <c r="A24" s="507" t="s">
        <v>231</v>
      </c>
      <c r="B24" s="507"/>
      <c r="C24" s="507"/>
      <c r="D24" s="507"/>
      <c r="E24" s="507"/>
      <c r="F24" s="507"/>
      <c r="G24" s="507"/>
      <c r="H24" s="106">
        <v>5</v>
      </c>
      <c r="I24" s="106">
        <v>3</v>
      </c>
      <c r="J24" s="494"/>
      <c r="K24" s="495"/>
      <c r="L24" s="105">
        <v>5647685.5099999998</v>
      </c>
      <c r="M24" s="105">
        <v>3981193.61</v>
      </c>
      <c r="N24" s="104">
        <v>3752568.61</v>
      </c>
    </row>
    <row r="25" spans="1:14" ht="15.95" customHeight="1" x14ac:dyDescent="0.2">
      <c r="A25" s="508" t="s">
        <v>230</v>
      </c>
      <c r="B25" s="508"/>
      <c r="C25" s="508"/>
      <c r="D25" s="508"/>
      <c r="E25" s="508"/>
      <c r="F25" s="508"/>
      <c r="G25" s="508"/>
      <c r="H25" s="109">
        <v>8</v>
      </c>
      <c r="I25" s="109">
        <v>0</v>
      </c>
      <c r="J25" s="504"/>
      <c r="K25" s="505"/>
      <c r="L25" s="108">
        <f>L26</f>
        <v>4127449.42</v>
      </c>
      <c r="M25" s="108">
        <f>M26</f>
        <v>3988300</v>
      </c>
      <c r="N25" s="107">
        <f>N26</f>
        <v>3998300</v>
      </c>
    </row>
    <row r="26" spans="1:14" ht="15.95" customHeight="1" x14ac:dyDescent="0.2">
      <c r="A26" s="507" t="s">
        <v>229</v>
      </c>
      <c r="B26" s="507"/>
      <c r="C26" s="507"/>
      <c r="D26" s="507"/>
      <c r="E26" s="507"/>
      <c r="F26" s="507"/>
      <c r="G26" s="507"/>
      <c r="H26" s="106">
        <v>8</v>
      </c>
      <c r="I26" s="106">
        <v>1</v>
      </c>
      <c r="J26" s="494"/>
      <c r="K26" s="495"/>
      <c r="L26" s="105">
        <v>4127449.42</v>
      </c>
      <c r="M26" s="105">
        <v>3988300</v>
      </c>
      <c r="N26" s="104">
        <v>3998300</v>
      </c>
    </row>
    <row r="27" spans="1:14" ht="15.95" customHeight="1" x14ac:dyDescent="0.2">
      <c r="A27" s="508" t="s">
        <v>228</v>
      </c>
      <c r="B27" s="508"/>
      <c r="C27" s="508"/>
      <c r="D27" s="508"/>
      <c r="E27" s="508"/>
      <c r="F27" s="508"/>
      <c r="G27" s="508"/>
      <c r="H27" s="109">
        <v>10</v>
      </c>
      <c r="I27" s="109">
        <v>0</v>
      </c>
      <c r="J27" s="504"/>
      <c r="K27" s="505"/>
      <c r="L27" s="108">
        <f>L28</f>
        <v>274678.8</v>
      </c>
      <c r="M27" s="108">
        <f>M28</f>
        <v>192000</v>
      </c>
      <c r="N27" s="107">
        <f>N28</f>
        <v>192000</v>
      </c>
    </row>
    <row r="28" spans="1:14" ht="15.95" customHeight="1" x14ac:dyDescent="0.2">
      <c r="A28" s="507" t="s">
        <v>227</v>
      </c>
      <c r="B28" s="507"/>
      <c r="C28" s="507"/>
      <c r="D28" s="507"/>
      <c r="E28" s="507"/>
      <c r="F28" s="507"/>
      <c r="G28" s="507"/>
      <c r="H28" s="106">
        <v>10</v>
      </c>
      <c r="I28" s="106">
        <v>1</v>
      </c>
      <c r="J28" s="494"/>
      <c r="K28" s="495"/>
      <c r="L28" s="105">
        <v>274678.8</v>
      </c>
      <c r="M28" s="105">
        <v>192000</v>
      </c>
      <c r="N28" s="104">
        <v>192000</v>
      </c>
    </row>
    <row r="29" spans="1:14" ht="15.95" customHeight="1" x14ac:dyDescent="0.2">
      <c r="A29" s="519" t="s">
        <v>226</v>
      </c>
      <c r="B29" s="502"/>
      <c r="C29" s="502"/>
      <c r="D29" s="502"/>
      <c r="E29" s="502"/>
      <c r="F29" s="520"/>
      <c r="G29" s="103"/>
      <c r="H29" s="102">
        <v>11</v>
      </c>
      <c r="I29" s="102">
        <v>0</v>
      </c>
      <c r="J29" s="101"/>
      <c r="K29" s="101"/>
      <c r="L29" s="100">
        <f>L30</f>
        <v>1006635</v>
      </c>
      <c r="M29" s="100">
        <f>M30</f>
        <v>0</v>
      </c>
      <c r="N29" s="100">
        <f>N30</f>
        <v>0</v>
      </c>
    </row>
    <row r="30" spans="1:14" ht="15.95" customHeight="1" x14ac:dyDescent="0.2">
      <c r="A30" s="517" t="s">
        <v>225</v>
      </c>
      <c r="B30" s="497"/>
      <c r="C30" s="497"/>
      <c r="D30" s="497"/>
      <c r="E30" s="497"/>
      <c r="F30" s="518"/>
      <c r="G30" s="99"/>
      <c r="H30" s="98">
        <v>11</v>
      </c>
      <c r="I30" s="98">
        <v>1</v>
      </c>
      <c r="J30" s="97"/>
      <c r="K30" s="97"/>
      <c r="L30" s="96">
        <v>1006635</v>
      </c>
      <c r="M30" s="96">
        <v>0</v>
      </c>
      <c r="N30" s="96">
        <v>0</v>
      </c>
    </row>
    <row r="31" spans="1:14" ht="17.25" customHeight="1" thickBot="1" x14ac:dyDescent="0.25">
      <c r="A31" s="510" t="s">
        <v>224</v>
      </c>
      <c r="B31" s="511"/>
      <c r="C31" s="511"/>
      <c r="D31" s="511"/>
      <c r="E31" s="511"/>
      <c r="F31" s="512"/>
      <c r="G31" s="95"/>
      <c r="H31" s="95" t="s">
        <v>36</v>
      </c>
      <c r="I31" s="95" t="s">
        <v>36</v>
      </c>
      <c r="J31" s="94"/>
      <c r="K31" s="94"/>
      <c r="L31" s="93">
        <f>L11+L16+L18+L21+L23+L25+L27+L29</f>
        <v>21316376.620000001</v>
      </c>
      <c r="M31" s="93">
        <f>M11+M16+M18+M21+M23+M25+M27+M10</f>
        <v>16740300</v>
      </c>
      <c r="N31" s="92">
        <f>N11+N16+N18+N21+N23+N25+N27+N10</f>
        <v>17075700</v>
      </c>
    </row>
    <row r="32" spans="1:14" ht="25.5" customHeight="1" x14ac:dyDescent="0.3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0"/>
      <c r="N32" s="90"/>
    </row>
  </sheetData>
  <mergeCells count="42">
    <mergeCell ref="J23:K23"/>
    <mergeCell ref="A22:G22"/>
    <mergeCell ref="J22:K22"/>
    <mergeCell ref="A23:G23"/>
    <mergeCell ref="J28:K28"/>
    <mergeCell ref="A28:G28"/>
    <mergeCell ref="A20:G20"/>
    <mergeCell ref="A31:F31"/>
    <mergeCell ref="A11:G11"/>
    <mergeCell ref="J11:K11"/>
    <mergeCell ref="A19:G19"/>
    <mergeCell ref="J19:K19"/>
    <mergeCell ref="A21:G21"/>
    <mergeCell ref="J21:K21"/>
    <mergeCell ref="J15:K15"/>
    <mergeCell ref="A27:G27"/>
    <mergeCell ref="J27:K27"/>
    <mergeCell ref="A30:F30"/>
    <mergeCell ref="A29:F29"/>
    <mergeCell ref="J20:K20"/>
    <mergeCell ref="J18:K18"/>
    <mergeCell ref="A6:N6"/>
    <mergeCell ref="A26:G26"/>
    <mergeCell ref="J26:K26"/>
    <mergeCell ref="A24:G24"/>
    <mergeCell ref="J24:K24"/>
    <mergeCell ref="A25:G25"/>
    <mergeCell ref="J25:K25"/>
    <mergeCell ref="A12:G12"/>
    <mergeCell ref="J12:K12"/>
    <mergeCell ref="A13:G13"/>
    <mergeCell ref="A17:G17"/>
    <mergeCell ref="J17:K17"/>
    <mergeCell ref="A18:G18"/>
    <mergeCell ref="A10:F10"/>
    <mergeCell ref="J13:K13"/>
    <mergeCell ref="J14:K14"/>
    <mergeCell ref="A15:G15"/>
    <mergeCell ref="A9:F9"/>
    <mergeCell ref="A16:G16"/>
    <mergeCell ref="J16:K16"/>
    <mergeCell ref="A14:G14"/>
  </mergeCells>
  <pageMargins left="0.74803149606299213" right="0.35433070866141736" top="0.39370078740157483" bottom="0" header="0.31496062992125984" footer="0.31496062992125984"/>
  <pageSetup scale="75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3"/>
  <sheetViews>
    <sheetView showGridLines="0" zoomScaleNormal="100" workbookViewId="0"/>
  </sheetViews>
  <sheetFormatPr defaultRowHeight="12.75" x14ac:dyDescent="0.2"/>
  <cols>
    <col min="1" max="1" width="1.42578125" style="141" customWidth="1"/>
    <col min="2" max="2" width="0.85546875" style="141" customWidth="1"/>
    <col min="3" max="3" width="0.7109375" style="141" customWidth="1"/>
    <col min="4" max="5" width="0.5703125" style="141" customWidth="1"/>
    <col min="6" max="6" width="46.42578125" style="141" customWidth="1"/>
    <col min="7" max="7" width="0" style="89" hidden="1" customWidth="1"/>
    <col min="8" max="8" width="6.7109375" style="89" customWidth="1"/>
    <col min="9" max="9" width="4.5703125" style="89" customWidth="1"/>
    <col min="10" max="10" width="11.28515625" style="140" customWidth="1"/>
    <col min="11" max="11" width="4.42578125" style="139" customWidth="1"/>
    <col min="12" max="15" width="0" style="89" hidden="1" customWidth="1"/>
    <col min="16" max="16" width="11" style="138" customWidth="1"/>
    <col min="17" max="18" width="0" style="89" hidden="1" customWidth="1"/>
    <col min="19" max="20" width="11.5703125" style="89" customWidth="1"/>
    <col min="21" max="21" width="8.42578125" style="89" customWidth="1"/>
    <col min="22" max="16384" width="9.140625" style="89"/>
  </cols>
  <sheetData>
    <row r="1" spans="1:21" ht="16.5" customHeight="1" x14ac:dyDescent="0.25">
      <c r="A1" s="252"/>
      <c r="B1" s="252"/>
      <c r="C1" s="252"/>
      <c r="D1" s="252"/>
      <c r="E1" s="252"/>
      <c r="F1" s="252"/>
      <c r="G1" s="242"/>
      <c r="H1" s="242"/>
      <c r="I1" s="544" t="s">
        <v>316</v>
      </c>
      <c r="J1" s="544"/>
      <c r="K1" s="544"/>
      <c r="L1" s="258"/>
      <c r="M1" s="258"/>
      <c r="N1" s="258"/>
      <c r="O1" s="258"/>
      <c r="P1" s="257"/>
      <c r="Q1" s="246"/>
      <c r="R1" s="256"/>
      <c r="U1" s="242"/>
    </row>
    <row r="2" spans="1:21" ht="12.75" customHeight="1" x14ac:dyDescent="0.2">
      <c r="A2" s="252"/>
      <c r="B2" s="251"/>
      <c r="C2" s="251"/>
      <c r="D2" s="251"/>
      <c r="E2" s="251"/>
      <c r="F2" s="251"/>
      <c r="G2" s="247"/>
      <c r="H2" s="250"/>
      <c r="I2" s="255" t="s">
        <v>315</v>
      </c>
      <c r="J2" s="255"/>
      <c r="K2" s="249"/>
      <c r="L2" s="250"/>
      <c r="M2" s="250"/>
      <c r="N2" s="250"/>
      <c r="O2" s="250"/>
      <c r="P2" s="254"/>
      <c r="Q2" s="247"/>
      <c r="R2" s="246"/>
      <c r="U2" s="242"/>
    </row>
    <row r="3" spans="1:21" ht="12" customHeight="1" x14ac:dyDescent="0.2">
      <c r="A3" s="252"/>
      <c r="B3" s="251"/>
      <c r="C3" s="251"/>
      <c r="D3" s="251"/>
      <c r="E3" s="251"/>
      <c r="F3" s="251"/>
      <c r="G3" s="247"/>
      <c r="H3" s="250"/>
      <c r="I3" s="545" t="s">
        <v>218</v>
      </c>
      <c r="J3" s="545"/>
      <c r="K3" s="545"/>
      <c r="L3" s="545"/>
      <c r="M3" s="545"/>
      <c r="N3" s="545"/>
      <c r="O3" s="545"/>
      <c r="P3" s="545"/>
      <c r="Q3" s="545"/>
      <c r="R3" s="545"/>
      <c r="S3" s="545"/>
      <c r="T3" s="545"/>
      <c r="U3" s="242"/>
    </row>
    <row r="4" spans="1:21" ht="12" customHeight="1" x14ac:dyDescent="0.2">
      <c r="A4" s="252"/>
      <c r="B4" s="251"/>
      <c r="C4" s="251"/>
      <c r="D4" s="251"/>
      <c r="E4" s="251"/>
      <c r="F4" s="251"/>
      <c r="G4" s="247"/>
      <c r="H4" s="250"/>
      <c r="I4" s="545" t="s">
        <v>397</v>
      </c>
      <c r="J4" s="545"/>
      <c r="K4" s="545"/>
      <c r="L4" s="545"/>
      <c r="M4" s="545"/>
      <c r="N4" s="545"/>
      <c r="O4" s="545"/>
      <c r="P4" s="545"/>
      <c r="Q4" s="253"/>
      <c r="R4" s="253"/>
      <c r="S4" s="253"/>
      <c r="T4" s="253"/>
      <c r="U4" s="242"/>
    </row>
    <row r="5" spans="1:21" ht="27" customHeight="1" x14ac:dyDescent="0.2">
      <c r="A5" s="252"/>
      <c r="B5" s="251"/>
      <c r="C5" s="251"/>
      <c r="D5" s="251"/>
      <c r="E5" s="251"/>
      <c r="F5" s="251"/>
      <c r="G5" s="247"/>
      <c r="H5" s="250"/>
      <c r="I5" s="250"/>
      <c r="J5" s="249"/>
      <c r="K5" s="249"/>
      <c r="L5" s="247"/>
      <c r="M5" s="247"/>
      <c r="N5" s="247"/>
      <c r="O5" s="247"/>
      <c r="P5" s="248"/>
      <c r="Q5" s="247"/>
      <c r="R5" s="246"/>
      <c r="S5" s="544"/>
      <c r="T5" s="544"/>
      <c r="U5" s="242"/>
    </row>
    <row r="6" spans="1:21" ht="63.75" customHeight="1" x14ac:dyDescent="0.2">
      <c r="A6" s="547" t="s">
        <v>314</v>
      </c>
      <c r="B6" s="548"/>
      <c r="C6" s="548"/>
      <c r="D6" s="548"/>
      <c r="E6" s="548"/>
      <c r="F6" s="548"/>
      <c r="G6" s="548"/>
      <c r="H6" s="548"/>
      <c r="I6" s="548"/>
      <c r="J6" s="548"/>
      <c r="K6" s="548"/>
      <c r="L6" s="548"/>
      <c r="M6" s="548"/>
      <c r="N6" s="548"/>
      <c r="O6" s="548"/>
      <c r="P6" s="548"/>
      <c r="Q6" s="548"/>
      <c r="R6" s="548"/>
      <c r="S6" s="548"/>
      <c r="T6" s="548"/>
      <c r="U6" s="242"/>
    </row>
    <row r="7" spans="1:21" ht="18" customHeight="1" x14ac:dyDescent="0.2">
      <c r="A7" s="245"/>
      <c r="B7" s="244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244"/>
      <c r="R7" s="244"/>
      <c r="S7" s="244"/>
      <c r="T7" s="243" t="s">
        <v>1</v>
      </c>
      <c r="U7" s="242"/>
    </row>
    <row r="8" spans="1:21" ht="38.25" customHeight="1" x14ac:dyDescent="0.2">
      <c r="A8" s="148"/>
      <c r="B8" s="546" t="s">
        <v>313</v>
      </c>
      <c r="C8" s="535"/>
      <c r="D8" s="535"/>
      <c r="E8" s="535"/>
      <c r="F8" s="536"/>
      <c r="G8" s="238" t="s">
        <v>312</v>
      </c>
      <c r="H8" s="238" t="s">
        <v>249</v>
      </c>
      <c r="I8" s="238" t="s">
        <v>248</v>
      </c>
      <c r="J8" s="238" t="s">
        <v>311</v>
      </c>
      <c r="K8" s="241" t="s">
        <v>310</v>
      </c>
      <c r="L8" s="238" t="s">
        <v>309</v>
      </c>
      <c r="M8" s="238" t="s">
        <v>308</v>
      </c>
      <c r="N8" s="238" t="s">
        <v>307</v>
      </c>
      <c r="O8" s="238" t="s">
        <v>306</v>
      </c>
      <c r="P8" s="239">
        <v>2024</v>
      </c>
      <c r="Q8" s="239"/>
      <c r="R8" s="240"/>
      <c r="S8" s="239">
        <v>2025</v>
      </c>
      <c r="T8" s="239">
        <v>2026</v>
      </c>
      <c r="U8" s="234"/>
    </row>
    <row r="9" spans="1:21" ht="18.75" customHeight="1" x14ac:dyDescent="0.2">
      <c r="A9" s="148"/>
      <c r="B9" s="554" t="s">
        <v>245</v>
      </c>
      <c r="C9" s="555"/>
      <c r="D9" s="555"/>
      <c r="E9" s="555"/>
      <c r="F9" s="556"/>
      <c r="G9" s="238"/>
      <c r="H9" s="165">
        <v>0</v>
      </c>
      <c r="I9" s="165">
        <v>0</v>
      </c>
      <c r="J9" s="146">
        <v>0</v>
      </c>
      <c r="K9" s="192">
        <v>0</v>
      </c>
      <c r="L9" s="238"/>
      <c r="M9" s="238"/>
      <c r="N9" s="238"/>
      <c r="O9" s="238"/>
      <c r="P9" s="237">
        <v>0</v>
      </c>
      <c r="Q9" s="237"/>
      <c r="R9" s="236"/>
      <c r="S9" s="235">
        <v>407875</v>
      </c>
      <c r="T9" s="235">
        <v>830500</v>
      </c>
      <c r="U9" s="234"/>
    </row>
    <row r="10" spans="1:21" ht="18" customHeight="1" x14ac:dyDescent="0.2">
      <c r="A10" s="148"/>
      <c r="B10" s="553" t="s">
        <v>305</v>
      </c>
      <c r="C10" s="539"/>
      <c r="D10" s="539"/>
      <c r="E10" s="539"/>
      <c r="F10" s="539"/>
      <c r="G10" s="157">
        <v>100</v>
      </c>
      <c r="H10" s="165">
        <v>1</v>
      </c>
      <c r="I10" s="165">
        <v>0</v>
      </c>
      <c r="J10" s="146">
        <v>0</v>
      </c>
      <c r="K10" s="192">
        <v>0</v>
      </c>
      <c r="L10" s="186">
        <v>2775100</v>
      </c>
      <c r="M10" s="186">
        <v>0</v>
      </c>
      <c r="N10" s="186">
        <v>0</v>
      </c>
      <c r="O10" s="186">
        <v>0</v>
      </c>
      <c r="P10" s="143">
        <f>P11+P17+P29+P35</f>
        <v>6357296.8499999996</v>
      </c>
      <c r="Q10" s="144">
        <f>Q11+Q17</f>
        <v>9204417.0599999987</v>
      </c>
      <c r="R10" s="144">
        <f>R11+R17</f>
        <v>9204417.0599999987</v>
      </c>
      <c r="S10" s="143">
        <f>S11+S17+S29+S35</f>
        <v>5739459.3899999997</v>
      </c>
      <c r="T10" s="143">
        <f>T11+T17+T29+T35</f>
        <v>5769459.3899999997</v>
      </c>
      <c r="U10" s="149" t="s">
        <v>255</v>
      </c>
    </row>
    <row r="11" spans="1:21" ht="26.25" customHeight="1" x14ac:dyDescent="0.2">
      <c r="A11" s="148"/>
      <c r="B11" s="174"/>
      <c r="C11" s="539" t="s">
        <v>304</v>
      </c>
      <c r="D11" s="539"/>
      <c r="E11" s="539"/>
      <c r="F11" s="539"/>
      <c r="G11" s="193">
        <v>102</v>
      </c>
      <c r="H11" s="196">
        <v>1</v>
      </c>
      <c r="I11" s="196">
        <v>2</v>
      </c>
      <c r="J11" s="195">
        <v>0</v>
      </c>
      <c r="K11" s="192">
        <v>0</v>
      </c>
      <c r="L11" s="191">
        <v>585600</v>
      </c>
      <c r="M11" s="186">
        <v>0</v>
      </c>
      <c r="N11" s="186">
        <v>0</v>
      </c>
      <c r="O11" s="190">
        <v>0</v>
      </c>
      <c r="P11" s="143">
        <f>P16</f>
        <v>1754631.59</v>
      </c>
      <c r="Q11" s="144">
        <f>Q14</f>
        <v>4602208.5299999993</v>
      </c>
      <c r="R11" s="144">
        <f>R14</f>
        <v>4602208.5299999993</v>
      </c>
      <c r="S11" s="143">
        <f>S14</f>
        <v>1296761.8600000001</v>
      </c>
      <c r="T11" s="143">
        <f>T14</f>
        <v>1296761.8600000001</v>
      </c>
      <c r="U11" s="149" t="s">
        <v>255</v>
      </c>
    </row>
    <row r="12" spans="1:21" ht="55.5" customHeight="1" x14ac:dyDescent="0.2">
      <c r="A12" s="148"/>
      <c r="B12" s="174"/>
      <c r="C12" s="172"/>
      <c r="D12" s="172"/>
      <c r="E12" s="172"/>
      <c r="F12" s="172" t="s">
        <v>265</v>
      </c>
      <c r="G12" s="157"/>
      <c r="H12" s="165">
        <v>1</v>
      </c>
      <c r="I12" s="165">
        <v>2</v>
      </c>
      <c r="J12" s="195">
        <v>6700000000</v>
      </c>
      <c r="K12" s="192">
        <v>0</v>
      </c>
      <c r="L12" s="186"/>
      <c r="M12" s="186"/>
      <c r="N12" s="186"/>
      <c r="O12" s="186"/>
      <c r="P12" s="143">
        <f>P16</f>
        <v>1754631.59</v>
      </c>
      <c r="Q12" s="144">
        <f>Q17</f>
        <v>4602208.5299999993</v>
      </c>
      <c r="R12" s="144">
        <f>R17</f>
        <v>4602208.5299999993</v>
      </c>
      <c r="S12" s="143">
        <f>S14</f>
        <v>1296761.8600000001</v>
      </c>
      <c r="T12" s="143">
        <f>T15</f>
        <v>1296761.8600000001</v>
      </c>
      <c r="U12" s="149"/>
    </row>
    <row r="13" spans="1:21" ht="15" customHeight="1" x14ac:dyDescent="0.2">
      <c r="A13" s="148"/>
      <c r="B13" s="174"/>
      <c r="C13" s="172"/>
      <c r="D13" s="540" t="s">
        <v>269</v>
      </c>
      <c r="E13" s="541"/>
      <c r="F13" s="542"/>
      <c r="G13" s="157"/>
      <c r="H13" s="156">
        <v>1</v>
      </c>
      <c r="I13" s="156">
        <v>2</v>
      </c>
      <c r="J13" s="208">
        <v>6740000000</v>
      </c>
      <c r="K13" s="192">
        <v>0</v>
      </c>
      <c r="L13" s="186"/>
      <c r="M13" s="186"/>
      <c r="N13" s="186"/>
      <c r="O13" s="186"/>
      <c r="P13" s="143">
        <f>P14</f>
        <v>1754631.59</v>
      </c>
      <c r="Q13" s="144"/>
      <c r="R13" s="144"/>
      <c r="S13" s="143">
        <f t="shared" ref="S13:T15" si="0">S14</f>
        <v>1296761.8600000001</v>
      </c>
      <c r="T13" s="143">
        <f t="shared" si="0"/>
        <v>1296761.8600000001</v>
      </c>
      <c r="U13" s="149"/>
    </row>
    <row r="14" spans="1:21" ht="24.75" customHeight="1" x14ac:dyDescent="0.2">
      <c r="A14" s="148"/>
      <c r="B14" s="173"/>
      <c r="C14" s="172"/>
      <c r="D14" s="537" t="s">
        <v>268</v>
      </c>
      <c r="E14" s="537"/>
      <c r="F14" s="537"/>
      <c r="G14" s="157">
        <v>310</v>
      </c>
      <c r="H14" s="156">
        <v>1</v>
      </c>
      <c r="I14" s="156">
        <v>2</v>
      </c>
      <c r="J14" s="208">
        <v>6740500000</v>
      </c>
      <c r="K14" s="187">
        <v>0</v>
      </c>
      <c r="L14" s="186">
        <v>95400</v>
      </c>
      <c r="M14" s="186">
        <v>0</v>
      </c>
      <c r="N14" s="186">
        <v>0</v>
      </c>
      <c r="O14" s="186">
        <v>0</v>
      </c>
      <c r="P14" s="152">
        <f>P15</f>
        <v>1754631.59</v>
      </c>
      <c r="Q14" s="185">
        <f>Q17</f>
        <v>4602208.5299999993</v>
      </c>
      <c r="R14" s="185">
        <f>R17</f>
        <v>4602208.5299999993</v>
      </c>
      <c r="S14" s="152">
        <f t="shared" si="0"/>
        <v>1296761.8600000001</v>
      </c>
      <c r="T14" s="152">
        <f t="shared" si="0"/>
        <v>1296761.8600000001</v>
      </c>
      <c r="U14" s="149" t="s">
        <v>255</v>
      </c>
    </row>
    <row r="15" spans="1:21" ht="14.25" customHeight="1" x14ac:dyDescent="0.2">
      <c r="A15" s="148"/>
      <c r="B15" s="173"/>
      <c r="C15" s="172"/>
      <c r="D15" s="181"/>
      <c r="E15" s="537" t="s">
        <v>303</v>
      </c>
      <c r="F15" s="537"/>
      <c r="G15" s="157">
        <v>102</v>
      </c>
      <c r="H15" s="156">
        <v>1</v>
      </c>
      <c r="I15" s="156">
        <v>2</v>
      </c>
      <c r="J15" s="162">
        <v>6740510010</v>
      </c>
      <c r="K15" s="187">
        <v>0</v>
      </c>
      <c r="L15" s="186">
        <v>585600</v>
      </c>
      <c r="M15" s="186">
        <v>0</v>
      </c>
      <c r="N15" s="186">
        <v>0</v>
      </c>
      <c r="O15" s="186">
        <v>0</v>
      </c>
      <c r="P15" s="152">
        <f>P16</f>
        <v>1754631.59</v>
      </c>
      <c r="Q15" s="185" t="e">
        <f>#REF!</f>
        <v>#REF!</v>
      </c>
      <c r="R15" s="185" t="e">
        <f>#REF!</f>
        <v>#REF!</v>
      </c>
      <c r="S15" s="152">
        <f t="shared" si="0"/>
        <v>1296761.8600000001</v>
      </c>
      <c r="T15" s="152">
        <f t="shared" si="0"/>
        <v>1296761.8600000001</v>
      </c>
      <c r="U15" s="149"/>
    </row>
    <row r="16" spans="1:21" ht="23.25" customHeight="1" x14ac:dyDescent="0.2">
      <c r="A16" s="148"/>
      <c r="B16" s="173"/>
      <c r="C16" s="172"/>
      <c r="D16" s="181"/>
      <c r="E16" s="181"/>
      <c r="F16" s="206" t="s">
        <v>289</v>
      </c>
      <c r="G16" s="157">
        <v>102</v>
      </c>
      <c r="H16" s="156">
        <v>1</v>
      </c>
      <c r="I16" s="156">
        <v>2</v>
      </c>
      <c r="J16" s="162">
        <v>6740510010</v>
      </c>
      <c r="K16" s="187" t="s">
        <v>288</v>
      </c>
      <c r="L16" s="186">
        <v>585600</v>
      </c>
      <c r="M16" s="186">
        <v>0</v>
      </c>
      <c r="N16" s="186">
        <v>0</v>
      </c>
      <c r="O16" s="186">
        <v>0</v>
      </c>
      <c r="P16" s="152">
        <v>1754631.59</v>
      </c>
      <c r="Q16" s="152">
        <v>1296761.8600000001</v>
      </c>
      <c r="R16" s="152">
        <v>1296761.8600000001</v>
      </c>
      <c r="S16" s="152">
        <v>1296761.8600000001</v>
      </c>
      <c r="T16" s="152">
        <v>1296761.8600000001</v>
      </c>
      <c r="U16" s="149"/>
    </row>
    <row r="17" spans="1:21" ht="45.75" customHeight="1" x14ac:dyDescent="0.2">
      <c r="A17" s="148"/>
      <c r="B17" s="174"/>
      <c r="C17" s="539" t="s">
        <v>302</v>
      </c>
      <c r="D17" s="539"/>
      <c r="E17" s="539"/>
      <c r="F17" s="539"/>
      <c r="G17" s="193">
        <v>104</v>
      </c>
      <c r="H17" s="196">
        <v>1</v>
      </c>
      <c r="I17" s="196">
        <v>4</v>
      </c>
      <c r="J17" s="195">
        <v>0</v>
      </c>
      <c r="K17" s="192">
        <v>0</v>
      </c>
      <c r="L17" s="191">
        <v>2189500</v>
      </c>
      <c r="M17" s="186">
        <v>0</v>
      </c>
      <c r="N17" s="186">
        <v>0</v>
      </c>
      <c r="O17" s="190">
        <v>0</v>
      </c>
      <c r="P17" s="143">
        <f>P18</f>
        <v>4498415.26</v>
      </c>
      <c r="Q17" s="144">
        <f>Q20</f>
        <v>4602208.5299999993</v>
      </c>
      <c r="R17" s="144">
        <f>R20</f>
        <v>4602208.5299999993</v>
      </c>
      <c r="S17" s="143">
        <f>S18</f>
        <v>4337171.5299999993</v>
      </c>
      <c r="T17" s="143">
        <f>T20</f>
        <v>4367171.5299999993</v>
      </c>
      <c r="U17" s="149" t="s">
        <v>255</v>
      </c>
    </row>
    <row r="18" spans="1:21" ht="55.5" customHeight="1" x14ac:dyDescent="0.2">
      <c r="A18" s="148"/>
      <c r="B18" s="174"/>
      <c r="C18" s="172"/>
      <c r="D18" s="172"/>
      <c r="E18" s="172"/>
      <c r="F18" s="172" t="s">
        <v>265</v>
      </c>
      <c r="G18" s="157"/>
      <c r="H18" s="165">
        <v>1</v>
      </c>
      <c r="I18" s="165">
        <v>4</v>
      </c>
      <c r="J18" s="195">
        <v>6700000000</v>
      </c>
      <c r="K18" s="192">
        <v>0</v>
      </c>
      <c r="L18" s="186"/>
      <c r="M18" s="186"/>
      <c r="N18" s="186"/>
      <c r="O18" s="186"/>
      <c r="P18" s="143">
        <f>P19</f>
        <v>4498415.26</v>
      </c>
      <c r="Q18" s="143">
        <f>Q19</f>
        <v>0</v>
      </c>
      <c r="R18" s="143">
        <f>R19</f>
        <v>0</v>
      </c>
      <c r="S18" s="143">
        <f>S19</f>
        <v>4337171.5299999993</v>
      </c>
      <c r="T18" s="143">
        <f>T19</f>
        <v>4367171.5299999993</v>
      </c>
      <c r="U18" s="149"/>
    </row>
    <row r="19" spans="1:21" ht="15" customHeight="1" x14ac:dyDescent="0.2">
      <c r="A19" s="148"/>
      <c r="B19" s="174"/>
      <c r="C19" s="172"/>
      <c r="D19" s="540" t="s">
        <v>269</v>
      </c>
      <c r="E19" s="541"/>
      <c r="F19" s="542"/>
      <c r="G19" s="157"/>
      <c r="H19" s="156">
        <v>1</v>
      </c>
      <c r="I19" s="156">
        <v>4</v>
      </c>
      <c r="J19" s="208">
        <v>6740000000</v>
      </c>
      <c r="K19" s="192">
        <v>0</v>
      </c>
      <c r="L19" s="186"/>
      <c r="M19" s="186"/>
      <c r="N19" s="186"/>
      <c r="O19" s="186"/>
      <c r="P19" s="143">
        <f>P20</f>
        <v>4498415.26</v>
      </c>
      <c r="Q19" s="144"/>
      <c r="R19" s="144"/>
      <c r="S19" s="143">
        <f>S20</f>
        <v>4337171.5299999993</v>
      </c>
      <c r="T19" s="143">
        <f>T20</f>
        <v>4367171.5299999993</v>
      </c>
      <c r="U19" s="149"/>
    </row>
    <row r="20" spans="1:21" ht="24.75" customHeight="1" x14ac:dyDescent="0.2">
      <c r="A20" s="148"/>
      <c r="B20" s="173"/>
      <c r="C20" s="172"/>
      <c r="D20" s="537" t="s">
        <v>268</v>
      </c>
      <c r="E20" s="537"/>
      <c r="F20" s="537"/>
      <c r="G20" s="157">
        <v>310</v>
      </c>
      <c r="H20" s="156">
        <v>1</v>
      </c>
      <c r="I20" s="156">
        <v>4</v>
      </c>
      <c r="J20" s="208">
        <v>6740500000</v>
      </c>
      <c r="K20" s="187">
        <v>0</v>
      </c>
      <c r="L20" s="186">
        <v>95400</v>
      </c>
      <c r="M20" s="186">
        <v>0</v>
      </c>
      <c r="N20" s="186">
        <v>0</v>
      </c>
      <c r="O20" s="186">
        <v>0</v>
      </c>
      <c r="P20" s="152">
        <f>P21+P26+P28</f>
        <v>4498415.26</v>
      </c>
      <c r="Q20" s="152">
        <f>Q21+Q26+Q28</f>
        <v>4602208.5299999993</v>
      </c>
      <c r="R20" s="152">
        <f>R21+R26+R28</f>
        <v>4602208.5299999993</v>
      </c>
      <c r="S20" s="152">
        <f>S21+S26+S28</f>
        <v>4337171.5299999993</v>
      </c>
      <c r="T20" s="152">
        <f>T21+T26+T28</f>
        <v>4367171.5299999993</v>
      </c>
      <c r="U20" s="149" t="s">
        <v>255</v>
      </c>
    </row>
    <row r="21" spans="1:21" ht="14.25" customHeight="1" x14ac:dyDescent="0.2">
      <c r="A21" s="148"/>
      <c r="B21" s="173"/>
      <c r="C21" s="172"/>
      <c r="D21" s="207"/>
      <c r="E21" s="537" t="s">
        <v>301</v>
      </c>
      <c r="F21" s="537"/>
      <c r="G21" s="193">
        <v>104</v>
      </c>
      <c r="H21" s="205">
        <v>1</v>
      </c>
      <c r="I21" s="205">
        <v>4</v>
      </c>
      <c r="J21" s="162">
        <v>6740510020</v>
      </c>
      <c r="K21" s="187">
        <v>0</v>
      </c>
      <c r="L21" s="191">
        <v>2189500</v>
      </c>
      <c r="M21" s="186">
        <v>0</v>
      </c>
      <c r="N21" s="186">
        <v>0</v>
      </c>
      <c r="O21" s="190">
        <v>0</v>
      </c>
      <c r="P21" s="152">
        <f>P22+P23+P24</f>
        <v>4391815.26</v>
      </c>
      <c r="Q21" s="152">
        <f>Q22+Q23+Q24</f>
        <v>4485551.5299999993</v>
      </c>
      <c r="R21" s="152">
        <f>R22+R23+R24</f>
        <v>4485551.5299999993</v>
      </c>
      <c r="S21" s="152">
        <f>S22+S23+S24</f>
        <v>4230571.5299999993</v>
      </c>
      <c r="T21" s="152">
        <f>T22+T23+T24</f>
        <v>4260571.5299999993</v>
      </c>
      <c r="U21" s="149" t="s">
        <v>255</v>
      </c>
    </row>
    <row r="22" spans="1:21" ht="21.75" customHeight="1" x14ac:dyDescent="0.2">
      <c r="A22" s="148"/>
      <c r="B22" s="173"/>
      <c r="C22" s="172"/>
      <c r="D22" s="181"/>
      <c r="E22" s="207"/>
      <c r="F22" s="206" t="s">
        <v>289</v>
      </c>
      <c r="G22" s="193">
        <v>104</v>
      </c>
      <c r="H22" s="205">
        <v>1</v>
      </c>
      <c r="I22" s="205">
        <v>4</v>
      </c>
      <c r="J22" s="162">
        <v>6740510020</v>
      </c>
      <c r="K22" s="187" t="s">
        <v>288</v>
      </c>
      <c r="L22" s="191">
        <v>1396500</v>
      </c>
      <c r="M22" s="186">
        <v>0</v>
      </c>
      <c r="N22" s="186">
        <v>0</v>
      </c>
      <c r="O22" s="190">
        <v>0</v>
      </c>
      <c r="P22" s="152">
        <v>3421234.45</v>
      </c>
      <c r="Q22" s="152">
        <v>3290571.53</v>
      </c>
      <c r="R22" s="152">
        <v>3290571.53</v>
      </c>
      <c r="S22" s="152">
        <v>3290571.53</v>
      </c>
      <c r="T22" s="152">
        <v>3290571.53</v>
      </c>
      <c r="U22" s="149" t="s">
        <v>255</v>
      </c>
    </row>
    <row r="23" spans="1:21" ht="21.75" customHeight="1" x14ac:dyDescent="0.2">
      <c r="A23" s="148"/>
      <c r="B23" s="173"/>
      <c r="C23" s="172"/>
      <c r="D23" s="181"/>
      <c r="E23" s="207"/>
      <c r="F23" s="206" t="s">
        <v>258</v>
      </c>
      <c r="G23" s="193">
        <v>104</v>
      </c>
      <c r="H23" s="205">
        <v>1</v>
      </c>
      <c r="I23" s="205">
        <v>4</v>
      </c>
      <c r="J23" s="162">
        <v>6740510020</v>
      </c>
      <c r="K23" s="187" t="s">
        <v>276</v>
      </c>
      <c r="L23" s="191">
        <v>721000</v>
      </c>
      <c r="M23" s="186">
        <v>0</v>
      </c>
      <c r="N23" s="186">
        <v>0</v>
      </c>
      <c r="O23" s="190">
        <v>0</v>
      </c>
      <c r="P23" s="152">
        <v>939533</v>
      </c>
      <c r="Q23" s="185">
        <v>1114980</v>
      </c>
      <c r="R23" s="185">
        <v>1114980</v>
      </c>
      <c r="S23" s="152">
        <v>860000</v>
      </c>
      <c r="T23" s="152">
        <v>890000</v>
      </c>
      <c r="U23" s="149" t="s">
        <v>255</v>
      </c>
    </row>
    <row r="24" spans="1:21" x14ac:dyDescent="0.2">
      <c r="A24" s="148"/>
      <c r="B24" s="173"/>
      <c r="C24" s="172"/>
      <c r="D24" s="181"/>
      <c r="E24" s="207"/>
      <c r="F24" s="206" t="s">
        <v>291</v>
      </c>
      <c r="G24" s="193">
        <v>104</v>
      </c>
      <c r="H24" s="205">
        <v>1</v>
      </c>
      <c r="I24" s="205">
        <v>4</v>
      </c>
      <c r="J24" s="162">
        <v>6740510020</v>
      </c>
      <c r="K24" s="187" t="s">
        <v>300</v>
      </c>
      <c r="L24" s="191">
        <v>35000</v>
      </c>
      <c r="M24" s="186">
        <v>0</v>
      </c>
      <c r="N24" s="186">
        <v>0</v>
      </c>
      <c r="O24" s="190">
        <v>0</v>
      </c>
      <c r="P24" s="152">
        <v>31047.81</v>
      </c>
      <c r="Q24" s="185">
        <v>80000</v>
      </c>
      <c r="R24" s="185">
        <v>80000</v>
      </c>
      <c r="S24" s="152">
        <v>80000</v>
      </c>
      <c r="T24" s="152">
        <v>80000</v>
      </c>
      <c r="U24" s="149"/>
    </row>
    <row r="25" spans="1:21" ht="72.75" customHeight="1" x14ac:dyDescent="0.2">
      <c r="A25" s="148"/>
      <c r="B25" s="173"/>
      <c r="C25" s="172"/>
      <c r="D25" s="181"/>
      <c r="E25" s="207"/>
      <c r="F25" s="206" t="s">
        <v>299</v>
      </c>
      <c r="G25" s="193"/>
      <c r="H25" s="205">
        <v>1</v>
      </c>
      <c r="I25" s="205">
        <v>4</v>
      </c>
      <c r="J25" s="155" t="s">
        <v>298</v>
      </c>
      <c r="K25" s="187">
        <v>0</v>
      </c>
      <c r="L25" s="191"/>
      <c r="M25" s="186"/>
      <c r="N25" s="186"/>
      <c r="O25" s="190"/>
      <c r="P25" s="152">
        <f>P26</f>
        <v>31600</v>
      </c>
      <c r="Q25" s="152">
        <f>Q26</f>
        <v>0</v>
      </c>
      <c r="R25" s="152">
        <f>R26</f>
        <v>0</v>
      </c>
      <c r="S25" s="152">
        <f>S26</f>
        <v>31600</v>
      </c>
      <c r="T25" s="152">
        <f>T26</f>
        <v>31600</v>
      </c>
      <c r="U25" s="149"/>
    </row>
    <row r="26" spans="1:21" ht="12.75" customHeight="1" x14ac:dyDescent="0.2">
      <c r="A26" s="148"/>
      <c r="B26" s="173"/>
      <c r="C26" s="172"/>
      <c r="D26" s="181"/>
      <c r="E26" s="207"/>
      <c r="F26" s="206" t="s">
        <v>60</v>
      </c>
      <c r="G26" s="193"/>
      <c r="H26" s="205">
        <v>1</v>
      </c>
      <c r="I26" s="205">
        <v>4</v>
      </c>
      <c r="J26" s="155" t="s">
        <v>298</v>
      </c>
      <c r="K26" s="187">
        <v>540</v>
      </c>
      <c r="L26" s="191"/>
      <c r="M26" s="186"/>
      <c r="N26" s="186"/>
      <c r="O26" s="190"/>
      <c r="P26" s="152">
        <v>31600</v>
      </c>
      <c r="Q26" s="185"/>
      <c r="R26" s="185"/>
      <c r="S26" s="152">
        <v>31600</v>
      </c>
      <c r="T26" s="152">
        <v>31600</v>
      </c>
      <c r="U26" s="149"/>
    </row>
    <row r="27" spans="1:21" ht="101.25" customHeight="1" x14ac:dyDescent="0.2">
      <c r="A27" s="148"/>
      <c r="B27" s="173"/>
      <c r="C27" s="172"/>
      <c r="D27" s="181"/>
      <c r="E27" s="207"/>
      <c r="F27" s="206" t="s">
        <v>297</v>
      </c>
      <c r="G27" s="193"/>
      <c r="H27" s="205">
        <v>1</v>
      </c>
      <c r="I27" s="205">
        <v>4</v>
      </c>
      <c r="J27" s="155" t="s">
        <v>296</v>
      </c>
      <c r="K27" s="187">
        <v>0</v>
      </c>
      <c r="L27" s="191"/>
      <c r="M27" s="186"/>
      <c r="N27" s="186"/>
      <c r="O27" s="190"/>
      <c r="P27" s="152">
        <f>P28</f>
        <v>75000</v>
      </c>
      <c r="Q27" s="152">
        <f>Q28</f>
        <v>116657</v>
      </c>
      <c r="R27" s="152">
        <f>R28</f>
        <v>116657</v>
      </c>
      <c r="S27" s="152">
        <f>S28</f>
        <v>75000</v>
      </c>
      <c r="T27" s="152">
        <f>T28</f>
        <v>75000</v>
      </c>
      <c r="U27" s="149"/>
    </row>
    <row r="28" spans="1:21" ht="14.25" customHeight="1" x14ac:dyDescent="0.2">
      <c r="A28" s="148"/>
      <c r="B28" s="173"/>
      <c r="C28" s="172"/>
      <c r="D28" s="181"/>
      <c r="E28" s="207"/>
      <c r="F28" s="206" t="s">
        <v>60</v>
      </c>
      <c r="G28" s="193">
        <v>104</v>
      </c>
      <c r="H28" s="205">
        <v>1</v>
      </c>
      <c r="I28" s="205">
        <v>4</v>
      </c>
      <c r="J28" s="155" t="s">
        <v>296</v>
      </c>
      <c r="K28" s="187" t="s">
        <v>295</v>
      </c>
      <c r="L28" s="191">
        <v>37000</v>
      </c>
      <c r="M28" s="186">
        <v>0</v>
      </c>
      <c r="N28" s="186">
        <v>0</v>
      </c>
      <c r="O28" s="190">
        <v>0</v>
      </c>
      <c r="P28" s="152">
        <v>75000</v>
      </c>
      <c r="Q28" s="152">
        <v>116657</v>
      </c>
      <c r="R28" s="152">
        <v>116657</v>
      </c>
      <c r="S28" s="152">
        <v>75000</v>
      </c>
      <c r="T28" s="152">
        <v>75000</v>
      </c>
      <c r="U28" s="149" t="s">
        <v>255</v>
      </c>
    </row>
    <row r="29" spans="1:21" ht="38.25" customHeight="1" x14ac:dyDescent="0.2">
      <c r="A29" s="148"/>
      <c r="B29" s="173"/>
      <c r="C29" s="550" t="s">
        <v>241</v>
      </c>
      <c r="D29" s="551"/>
      <c r="E29" s="551"/>
      <c r="F29" s="551"/>
      <c r="G29" s="231"/>
      <c r="H29" s="196">
        <v>1</v>
      </c>
      <c r="I29" s="196">
        <v>6</v>
      </c>
      <c r="J29" s="230">
        <v>0</v>
      </c>
      <c r="K29" s="192">
        <v>0</v>
      </c>
      <c r="L29" s="229"/>
      <c r="M29" s="228"/>
      <c r="N29" s="228"/>
      <c r="O29" s="227"/>
      <c r="P29" s="143">
        <f>P34</f>
        <v>93526</v>
      </c>
      <c r="Q29" s="144"/>
      <c r="R29" s="144"/>
      <c r="S29" s="143">
        <f>S34</f>
        <v>93526</v>
      </c>
      <c r="T29" s="143">
        <f>T34</f>
        <v>93526</v>
      </c>
      <c r="U29" s="149"/>
    </row>
    <row r="30" spans="1:21" ht="55.5" customHeight="1" x14ac:dyDescent="0.2">
      <c r="A30" s="148"/>
      <c r="B30" s="174"/>
      <c r="C30" s="172"/>
      <c r="D30" s="172"/>
      <c r="E30" s="172"/>
      <c r="F30" s="172" t="s">
        <v>265</v>
      </c>
      <c r="G30" s="157"/>
      <c r="H30" s="165">
        <v>1</v>
      </c>
      <c r="I30" s="196">
        <v>6</v>
      </c>
      <c r="J30" s="195">
        <v>6700000000</v>
      </c>
      <c r="K30" s="192">
        <v>0</v>
      </c>
      <c r="L30" s="186"/>
      <c r="M30" s="186"/>
      <c r="N30" s="186"/>
      <c r="O30" s="186"/>
      <c r="P30" s="143">
        <f>P34</f>
        <v>93526</v>
      </c>
      <c r="Q30" s="144">
        <f>Q35</f>
        <v>0</v>
      </c>
      <c r="R30" s="144">
        <f>R35</f>
        <v>0</v>
      </c>
      <c r="S30" s="143">
        <f>S33</f>
        <v>93526</v>
      </c>
      <c r="T30" s="143">
        <f>T33</f>
        <v>93526</v>
      </c>
      <c r="U30" s="149"/>
    </row>
    <row r="31" spans="1:21" ht="15" customHeight="1" x14ac:dyDescent="0.2">
      <c r="A31" s="148"/>
      <c r="B31" s="174"/>
      <c r="C31" s="172"/>
      <c r="D31" s="540" t="s">
        <v>269</v>
      </c>
      <c r="E31" s="541"/>
      <c r="F31" s="542"/>
      <c r="G31" s="157"/>
      <c r="H31" s="156">
        <v>1</v>
      </c>
      <c r="I31" s="205">
        <v>6</v>
      </c>
      <c r="J31" s="208">
        <v>6740000000</v>
      </c>
      <c r="K31" s="192">
        <v>0</v>
      </c>
      <c r="L31" s="186"/>
      <c r="M31" s="186"/>
      <c r="N31" s="186"/>
      <c r="O31" s="186"/>
      <c r="P31" s="143">
        <f>P32</f>
        <v>93526</v>
      </c>
      <c r="Q31" s="144"/>
      <c r="R31" s="144"/>
      <c r="S31" s="143">
        <f>S33</f>
        <v>93526</v>
      </c>
      <c r="T31" s="143">
        <f>T33</f>
        <v>93526</v>
      </c>
      <c r="U31" s="149"/>
    </row>
    <row r="32" spans="1:21" ht="24.75" customHeight="1" x14ac:dyDescent="0.2">
      <c r="A32" s="148"/>
      <c r="B32" s="173"/>
      <c r="C32" s="172"/>
      <c r="D32" s="537" t="s">
        <v>268</v>
      </c>
      <c r="E32" s="537"/>
      <c r="F32" s="537"/>
      <c r="G32" s="157">
        <v>310</v>
      </c>
      <c r="H32" s="156">
        <v>1</v>
      </c>
      <c r="I32" s="205">
        <v>6</v>
      </c>
      <c r="J32" s="208">
        <v>6740500000</v>
      </c>
      <c r="K32" s="187">
        <v>0</v>
      </c>
      <c r="L32" s="186">
        <v>95400</v>
      </c>
      <c r="M32" s="186">
        <v>0</v>
      </c>
      <c r="N32" s="186">
        <v>0</v>
      </c>
      <c r="O32" s="186">
        <v>0</v>
      </c>
      <c r="P32" s="152">
        <f>P33</f>
        <v>93526</v>
      </c>
      <c r="Q32" s="185">
        <f>Q35</f>
        <v>0</v>
      </c>
      <c r="R32" s="185">
        <f>R35</f>
        <v>0</v>
      </c>
      <c r="S32" s="152">
        <f>S33</f>
        <v>93526</v>
      </c>
      <c r="T32" s="152">
        <f>T33</f>
        <v>93526</v>
      </c>
      <c r="U32" s="149" t="s">
        <v>255</v>
      </c>
    </row>
    <row r="33" spans="1:37" ht="73.5" customHeight="1" x14ac:dyDescent="0.2">
      <c r="A33" s="148"/>
      <c r="B33" s="173"/>
      <c r="C33" s="211"/>
      <c r="D33" s="210"/>
      <c r="E33" s="209"/>
      <c r="F33" s="233" t="s">
        <v>294</v>
      </c>
      <c r="G33" s="193"/>
      <c r="H33" s="205">
        <v>1</v>
      </c>
      <c r="I33" s="205">
        <v>6</v>
      </c>
      <c r="J33" s="232" t="s">
        <v>293</v>
      </c>
      <c r="K33" s="187">
        <v>0</v>
      </c>
      <c r="L33" s="191"/>
      <c r="M33" s="186"/>
      <c r="N33" s="186"/>
      <c r="O33" s="190"/>
      <c r="P33" s="152">
        <f>P34</f>
        <v>93526</v>
      </c>
      <c r="Q33" s="185"/>
      <c r="R33" s="185"/>
      <c r="S33" s="152">
        <f>S34</f>
        <v>93526</v>
      </c>
      <c r="T33" s="152">
        <f>T34</f>
        <v>93526</v>
      </c>
      <c r="U33" s="149"/>
    </row>
    <row r="34" spans="1:37" x14ac:dyDescent="0.2">
      <c r="A34" s="148"/>
      <c r="B34" s="173"/>
      <c r="C34" s="211"/>
      <c r="D34" s="210"/>
      <c r="E34" s="209"/>
      <c r="F34" s="206" t="s">
        <v>60</v>
      </c>
      <c r="G34" s="193"/>
      <c r="H34" s="205">
        <v>1</v>
      </c>
      <c r="I34" s="205">
        <v>6</v>
      </c>
      <c r="J34" s="232" t="s">
        <v>293</v>
      </c>
      <c r="K34" s="187">
        <v>540</v>
      </c>
      <c r="L34" s="191"/>
      <c r="M34" s="186"/>
      <c r="N34" s="186"/>
      <c r="O34" s="190"/>
      <c r="P34" s="152">
        <v>93526</v>
      </c>
      <c r="Q34" s="152">
        <v>93507</v>
      </c>
      <c r="R34" s="152">
        <v>93507</v>
      </c>
      <c r="S34" s="152">
        <v>93526</v>
      </c>
      <c r="T34" s="152">
        <v>93526</v>
      </c>
      <c r="U34" s="149"/>
      <c r="AK34" s="226"/>
    </row>
    <row r="35" spans="1:37" x14ac:dyDescent="0.2">
      <c r="A35" s="148"/>
      <c r="B35" s="173"/>
      <c r="C35" s="552" t="s">
        <v>240</v>
      </c>
      <c r="D35" s="552"/>
      <c r="E35" s="552"/>
      <c r="F35" s="552"/>
      <c r="G35" s="231"/>
      <c r="H35" s="196">
        <v>1</v>
      </c>
      <c r="I35" s="196">
        <v>13</v>
      </c>
      <c r="J35" s="230">
        <v>0</v>
      </c>
      <c r="K35" s="192">
        <v>0</v>
      </c>
      <c r="L35" s="229"/>
      <c r="M35" s="228"/>
      <c r="N35" s="228"/>
      <c r="O35" s="227"/>
      <c r="P35" s="143">
        <f>P40</f>
        <v>10724</v>
      </c>
      <c r="Q35" s="144"/>
      <c r="R35" s="144"/>
      <c r="S35" s="143">
        <f>S40</f>
        <v>12000</v>
      </c>
      <c r="T35" s="143">
        <f>T40</f>
        <v>12000</v>
      </c>
      <c r="U35" s="149"/>
      <c r="AK35" s="226"/>
    </row>
    <row r="36" spans="1:37" ht="55.5" customHeight="1" x14ac:dyDescent="0.2">
      <c r="A36" s="148"/>
      <c r="B36" s="174"/>
      <c r="C36" s="172"/>
      <c r="D36" s="172"/>
      <c r="E36" s="172"/>
      <c r="F36" s="172" t="s">
        <v>265</v>
      </c>
      <c r="G36" s="157"/>
      <c r="H36" s="165">
        <v>1</v>
      </c>
      <c r="I36" s="196">
        <v>13</v>
      </c>
      <c r="J36" s="195">
        <v>6700000000</v>
      </c>
      <c r="K36" s="192">
        <v>0</v>
      </c>
      <c r="L36" s="186"/>
      <c r="M36" s="186"/>
      <c r="N36" s="186"/>
      <c r="O36" s="186"/>
      <c r="P36" s="143">
        <f>P39</f>
        <v>10724</v>
      </c>
      <c r="Q36" s="144">
        <f>Q40</f>
        <v>0</v>
      </c>
      <c r="R36" s="144">
        <f>R40</f>
        <v>0</v>
      </c>
      <c r="S36" s="143">
        <f>S40</f>
        <v>12000</v>
      </c>
      <c r="T36" s="143">
        <f>T40</f>
        <v>12000</v>
      </c>
      <c r="U36" s="149"/>
    </row>
    <row r="37" spans="1:37" ht="15" customHeight="1" x14ac:dyDescent="0.2">
      <c r="A37" s="148"/>
      <c r="B37" s="174"/>
      <c r="C37" s="172"/>
      <c r="D37" s="540" t="s">
        <v>269</v>
      </c>
      <c r="E37" s="541"/>
      <c r="F37" s="542"/>
      <c r="G37" s="157"/>
      <c r="H37" s="156">
        <v>1</v>
      </c>
      <c r="I37" s="205">
        <v>13</v>
      </c>
      <c r="J37" s="208">
        <v>6740000000</v>
      </c>
      <c r="K37" s="192">
        <v>0</v>
      </c>
      <c r="L37" s="186"/>
      <c r="M37" s="186"/>
      <c r="N37" s="186"/>
      <c r="O37" s="186"/>
      <c r="P37" s="143">
        <f>P38</f>
        <v>10724</v>
      </c>
      <c r="Q37" s="144"/>
      <c r="R37" s="144"/>
      <c r="S37" s="143">
        <f>S38</f>
        <v>12000</v>
      </c>
      <c r="T37" s="143">
        <f>T38</f>
        <v>12000</v>
      </c>
      <c r="U37" s="149"/>
    </row>
    <row r="38" spans="1:37" ht="24.75" customHeight="1" x14ac:dyDescent="0.2">
      <c r="A38" s="148"/>
      <c r="B38" s="173"/>
      <c r="C38" s="172"/>
      <c r="D38" s="537" t="s">
        <v>268</v>
      </c>
      <c r="E38" s="537"/>
      <c r="F38" s="537"/>
      <c r="G38" s="157">
        <v>310</v>
      </c>
      <c r="H38" s="156">
        <v>1</v>
      </c>
      <c r="I38" s="205">
        <v>13</v>
      </c>
      <c r="J38" s="208">
        <v>6740500000</v>
      </c>
      <c r="K38" s="187">
        <v>0</v>
      </c>
      <c r="L38" s="186">
        <v>95400</v>
      </c>
      <c r="M38" s="186">
        <v>0</v>
      </c>
      <c r="N38" s="186">
        <v>0</v>
      </c>
      <c r="O38" s="186">
        <v>0</v>
      </c>
      <c r="P38" s="152">
        <f>P39</f>
        <v>10724</v>
      </c>
      <c r="Q38" s="185">
        <f>Q40</f>
        <v>0</v>
      </c>
      <c r="R38" s="185">
        <f>R40</f>
        <v>0</v>
      </c>
      <c r="S38" s="152">
        <f>S40</f>
        <v>12000</v>
      </c>
      <c r="T38" s="152">
        <f>T40</f>
        <v>12000</v>
      </c>
      <c r="U38" s="149" t="s">
        <v>255</v>
      </c>
    </row>
    <row r="39" spans="1:37" ht="22.5" x14ac:dyDescent="0.2">
      <c r="A39" s="148"/>
      <c r="B39" s="173"/>
      <c r="C39" s="172"/>
      <c r="D39" s="181"/>
      <c r="E39" s="181"/>
      <c r="F39" s="225" t="s">
        <v>292</v>
      </c>
      <c r="G39" s="193"/>
      <c r="H39" s="205">
        <v>1</v>
      </c>
      <c r="I39" s="205">
        <v>13</v>
      </c>
      <c r="J39" s="224">
        <v>6740595100</v>
      </c>
      <c r="K39" s="187">
        <v>0</v>
      </c>
      <c r="L39" s="191"/>
      <c r="M39" s="186"/>
      <c r="N39" s="186"/>
      <c r="O39" s="190"/>
      <c r="P39" s="152">
        <f>P40</f>
        <v>10724</v>
      </c>
      <c r="Q39" s="185"/>
      <c r="R39" s="185"/>
      <c r="S39" s="152">
        <f>S40</f>
        <v>12000</v>
      </c>
      <c r="T39" s="152">
        <f>T40</f>
        <v>12000</v>
      </c>
      <c r="U39" s="149"/>
      <c r="AK39" s="226"/>
    </row>
    <row r="40" spans="1:37" x14ac:dyDescent="0.2">
      <c r="A40" s="148"/>
      <c r="B40" s="173"/>
      <c r="C40" s="172"/>
      <c r="D40" s="181"/>
      <c r="E40" s="181"/>
      <c r="F40" s="225" t="s">
        <v>291</v>
      </c>
      <c r="G40" s="193"/>
      <c r="H40" s="205">
        <v>1</v>
      </c>
      <c r="I40" s="205">
        <v>13</v>
      </c>
      <c r="J40" s="224">
        <v>6740595100</v>
      </c>
      <c r="K40" s="187">
        <v>850</v>
      </c>
      <c r="L40" s="191"/>
      <c r="M40" s="186"/>
      <c r="N40" s="186"/>
      <c r="O40" s="190"/>
      <c r="P40" s="152">
        <v>10724</v>
      </c>
      <c r="Q40" s="185"/>
      <c r="R40" s="185"/>
      <c r="S40" s="152">
        <v>12000</v>
      </c>
      <c r="T40" s="152">
        <v>12000</v>
      </c>
      <c r="U40" s="149"/>
    </row>
    <row r="41" spans="1:37" ht="14.25" customHeight="1" x14ac:dyDescent="0.2">
      <c r="A41" s="148"/>
      <c r="B41" s="549" t="s">
        <v>239</v>
      </c>
      <c r="C41" s="549"/>
      <c r="D41" s="549"/>
      <c r="E41" s="549"/>
      <c r="F41" s="549"/>
      <c r="G41" s="193">
        <v>200</v>
      </c>
      <c r="H41" s="196">
        <v>2</v>
      </c>
      <c r="I41" s="196">
        <v>0</v>
      </c>
      <c r="J41" s="195">
        <v>0</v>
      </c>
      <c r="K41" s="192">
        <v>0</v>
      </c>
      <c r="L41" s="191">
        <v>167500</v>
      </c>
      <c r="M41" s="186">
        <v>0</v>
      </c>
      <c r="N41" s="186">
        <v>0</v>
      </c>
      <c r="O41" s="190">
        <v>0</v>
      </c>
      <c r="P41" s="143">
        <f>P42</f>
        <v>386129.64</v>
      </c>
      <c r="Q41" s="144" t="e">
        <f>Q42</f>
        <v>#REF!</v>
      </c>
      <c r="R41" s="144" t="e">
        <f>R42</f>
        <v>#REF!</v>
      </c>
      <c r="S41" s="143">
        <f>S42</f>
        <v>425300</v>
      </c>
      <c r="T41" s="143">
        <f>T42</f>
        <v>465700</v>
      </c>
      <c r="U41" s="149" t="s">
        <v>255</v>
      </c>
    </row>
    <row r="42" spans="1:37" ht="16.5" customHeight="1" x14ac:dyDescent="0.2">
      <c r="A42" s="148"/>
      <c r="B42" s="174"/>
      <c r="C42" s="534" t="s">
        <v>238</v>
      </c>
      <c r="D42" s="534"/>
      <c r="E42" s="534"/>
      <c r="F42" s="534"/>
      <c r="G42" s="204">
        <v>203</v>
      </c>
      <c r="H42" s="203">
        <v>2</v>
      </c>
      <c r="I42" s="203">
        <v>3</v>
      </c>
      <c r="J42" s="202">
        <v>0</v>
      </c>
      <c r="K42" s="201">
        <v>0</v>
      </c>
      <c r="L42" s="200">
        <v>167500</v>
      </c>
      <c r="M42" s="199">
        <v>0</v>
      </c>
      <c r="N42" s="199">
        <v>0</v>
      </c>
      <c r="O42" s="198">
        <v>0</v>
      </c>
      <c r="P42" s="143">
        <f>P45</f>
        <v>386129.64</v>
      </c>
      <c r="Q42" s="144" t="e">
        <f>Q45</f>
        <v>#REF!</v>
      </c>
      <c r="R42" s="144" t="e">
        <f>R45</f>
        <v>#REF!</v>
      </c>
      <c r="S42" s="143">
        <f>S45</f>
        <v>425300</v>
      </c>
      <c r="T42" s="143">
        <f>T45</f>
        <v>465700</v>
      </c>
      <c r="U42" s="149" t="s">
        <v>255</v>
      </c>
    </row>
    <row r="43" spans="1:37" ht="55.5" customHeight="1" x14ac:dyDescent="0.2">
      <c r="A43" s="148"/>
      <c r="B43" s="174"/>
      <c r="C43" s="172"/>
      <c r="D43" s="172"/>
      <c r="E43" s="172"/>
      <c r="F43" s="172" t="s">
        <v>265</v>
      </c>
      <c r="G43" s="157"/>
      <c r="H43" s="223">
        <v>2</v>
      </c>
      <c r="I43" s="223">
        <v>3</v>
      </c>
      <c r="J43" s="195">
        <v>6700000000</v>
      </c>
      <c r="K43" s="192">
        <v>0</v>
      </c>
      <c r="L43" s="186"/>
      <c r="M43" s="186"/>
      <c r="N43" s="186"/>
      <c r="O43" s="186"/>
      <c r="P43" s="143">
        <f>P44</f>
        <v>386129.64</v>
      </c>
      <c r="Q43" s="144" t="e">
        <f>#REF!</f>
        <v>#REF!</v>
      </c>
      <c r="R43" s="144" t="e">
        <f>#REF!</f>
        <v>#REF!</v>
      </c>
      <c r="S43" s="143">
        <f>S45</f>
        <v>425300</v>
      </c>
      <c r="T43" s="143">
        <f>T46</f>
        <v>465700</v>
      </c>
      <c r="U43" s="149"/>
    </row>
    <row r="44" spans="1:37" ht="15" customHeight="1" x14ac:dyDescent="0.2">
      <c r="A44" s="148"/>
      <c r="B44" s="174"/>
      <c r="C44" s="172"/>
      <c r="D44" s="540" t="s">
        <v>269</v>
      </c>
      <c r="E44" s="541"/>
      <c r="F44" s="542"/>
      <c r="G44" s="157"/>
      <c r="H44" s="221">
        <v>2</v>
      </c>
      <c r="I44" s="221">
        <v>3</v>
      </c>
      <c r="J44" s="208">
        <v>6740000000</v>
      </c>
      <c r="K44" s="192">
        <v>0</v>
      </c>
      <c r="L44" s="186"/>
      <c r="M44" s="186"/>
      <c r="N44" s="186"/>
      <c r="O44" s="186"/>
      <c r="P44" s="143">
        <f>P45</f>
        <v>386129.64</v>
      </c>
      <c r="Q44" s="144"/>
      <c r="R44" s="144"/>
      <c r="S44" s="143">
        <f>S45</f>
        <v>425300</v>
      </c>
      <c r="T44" s="143">
        <f>T45</f>
        <v>465700</v>
      </c>
      <c r="U44" s="149"/>
    </row>
    <row r="45" spans="1:37" ht="24.75" customHeight="1" x14ac:dyDescent="0.2">
      <c r="A45" s="148"/>
      <c r="B45" s="173"/>
      <c r="C45" s="172"/>
      <c r="D45" s="537" t="s">
        <v>268</v>
      </c>
      <c r="E45" s="537"/>
      <c r="F45" s="537"/>
      <c r="G45" s="157">
        <v>310</v>
      </c>
      <c r="H45" s="221">
        <v>2</v>
      </c>
      <c r="I45" s="221">
        <v>3</v>
      </c>
      <c r="J45" s="208">
        <v>6740500000</v>
      </c>
      <c r="K45" s="187">
        <v>0</v>
      </c>
      <c r="L45" s="186">
        <v>95400</v>
      </c>
      <c r="M45" s="186">
        <v>0</v>
      </c>
      <c r="N45" s="186">
        <v>0</v>
      </c>
      <c r="O45" s="186">
        <v>0</v>
      </c>
      <c r="P45" s="152">
        <f>P46</f>
        <v>386129.64</v>
      </c>
      <c r="Q45" s="185" t="e">
        <f>#REF!</f>
        <v>#REF!</v>
      </c>
      <c r="R45" s="185" t="e">
        <f>#REF!</f>
        <v>#REF!</v>
      </c>
      <c r="S45" s="152">
        <f>S46</f>
        <v>425300</v>
      </c>
      <c r="T45" s="152">
        <f>T46</f>
        <v>465700</v>
      </c>
      <c r="U45" s="149" t="s">
        <v>255</v>
      </c>
    </row>
    <row r="46" spans="1:37" ht="33" customHeight="1" x14ac:dyDescent="0.2">
      <c r="A46" s="148"/>
      <c r="B46" s="173"/>
      <c r="C46" s="220"/>
      <c r="D46" s="219"/>
      <c r="E46" s="543" t="s">
        <v>290</v>
      </c>
      <c r="F46" s="543"/>
      <c r="G46" s="222">
        <v>203</v>
      </c>
      <c r="H46" s="221">
        <v>2</v>
      </c>
      <c r="I46" s="221">
        <v>3</v>
      </c>
      <c r="J46" s="162">
        <v>6740551180</v>
      </c>
      <c r="K46" s="212">
        <v>0</v>
      </c>
      <c r="L46" s="199">
        <v>167500</v>
      </c>
      <c r="M46" s="199">
        <v>0</v>
      </c>
      <c r="N46" s="199">
        <v>0</v>
      </c>
      <c r="O46" s="199">
        <v>0</v>
      </c>
      <c r="P46" s="152">
        <f>P47+P48</f>
        <v>386129.64</v>
      </c>
      <c r="Q46" s="152">
        <f>Q47+Q48</f>
        <v>381005.43</v>
      </c>
      <c r="R46" s="152">
        <f>R47+R48</f>
        <v>381005.43</v>
      </c>
      <c r="S46" s="152">
        <f>S47+S48</f>
        <v>425300</v>
      </c>
      <c r="T46" s="152">
        <f>T47+T48</f>
        <v>465700</v>
      </c>
      <c r="U46" s="149" t="s">
        <v>255</v>
      </c>
    </row>
    <row r="47" spans="1:37" ht="24" customHeight="1" x14ac:dyDescent="0.2">
      <c r="A47" s="148"/>
      <c r="B47" s="173"/>
      <c r="C47" s="220"/>
      <c r="D47" s="219"/>
      <c r="E47" s="218"/>
      <c r="F47" s="217" t="s">
        <v>289</v>
      </c>
      <c r="G47" s="204">
        <v>203</v>
      </c>
      <c r="H47" s="213">
        <v>2</v>
      </c>
      <c r="I47" s="213">
        <v>3</v>
      </c>
      <c r="J47" s="162">
        <v>6740551180</v>
      </c>
      <c r="K47" s="212" t="s">
        <v>288</v>
      </c>
      <c r="L47" s="200">
        <v>146900</v>
      </c>
      <c r="M47" s="199">
        <v>0</v>
      </c>
      <c r="N47" s="199">
        <v>0</v>
      </c>
      <c r="O47" s="198">
        <v>0</v>
      </c>
      <c r="P47" s="152">
        <v>382651.32</v>
      </c>
      <c r="Q47" s="152">
        <v>381005.43</v>
      </c>
      <c r="R47" s="152">
        <v>381005.43</v>
      </c>
      <c r="S47" s="152">
        <v>381005.43</v>
      </c>
      <c r="T47" s="152">
        <v>381005.43</v>
      </c>
      <c r="U47" s="149" t="s">
        <v>255</v>
      </c>
    </row>
    <row r="48" spans="1:37" ht="24" customHeight="1" x14ac:dyDescent="0.2">
      <c r="A48" s="148"/>
      <c r="B48" s="173"/>
      <c r="C48" s="216"/>
      <c r="D48" s="215"/>
      <c r="E48" s="214"/>
      <c r="F48" s="206" t="s">
        <v>258</v>
      </c>
      <c r="G48" s="204"/>
      <c r="H48" s="213">
        <v>2</v>
      </c>
      <c r="I48" s="213">
        <v>3</v>
      </c>
      <c r="J48" s="162">
        <v>6740551180</v>
      </c>
      <c r="K48" s="212">
        <v>240</v>
      </c>
      <c r="L48" s="200"/>
      <c r="M48" s="199"/>
      <c r="N48" s="199"/>
      <c r="O48" s="198"/>
      <c r="P48" s="152">
        <v>3478.32</v>
      </c>
      <c r="Q48" s="185"/>
      <c r="R48" s="185"/>
      <c r="S48" s="152">
        <v>44294.57</v>
      </c>
      <c r="T48" s="152">
        <v>84694.57</v>
      </c>
      <c r="U48" s="149"/>
    </row>
    <row r="49" spans="1:21" ht="21.75" customHeight="1" x14ac:dyDescent="0.2">
      <c r="A49" s="148"/>
      <c r="B49" s="549" t="s">
        <v>237</v>
      </c>
      <c r="C49" s="549"/>
      <c r="D49" s="549"/>
      <c r="E49" s="549"/>
      <c r="F49" s="549"/>
      <c r="G49" s="193">
        <v>300</v>
      </c>
      <c r="H49" s="196">
        <v>3</v>
      </c>
      <c r="I49" s="196">
        <v>0</v>
      </c>
      <c r="J49" s="195">
        <v>0</v>
      </c>
      <c r="K49" s="192">
        <v>0</v>
      </c>
      <c r="L49" s="191">
        <v>126000</v>
      </c>
      <c r="M49" s="186">
        <v>0</v>
      </c>
      <c r="N49" s="186">
        <v>0</v>
      </c>
      <c r="O49" s="190">
        <v>0</v>
      </c>
      <c r="P49" s="143">
        <f>P50+P56</f>
        <v>403650</v>
      </c>
      <c r="Q49" s="144" t="e">
        <f>#REF!+Q50+#REF!</f>
        <v>#REF!</v>
      </c>
      <c r="R49" s="144" t="e">
        <f>#REF!+R50+#REF!</f>
        <v>#REF!</v>
      </c>
      <c r="S49" s="143">
        <f>S50+S56</f>
        <v>425400</v>
      </c>
      <c r="T49" s="143">
        <f>T50+T56</f>
        <v>425400</v>
      </c>
      <c r="U49" s="149" t="s">
        <v>255</v>
      </c>
    </row>
    <row r="50" spans="1:21" ht="35.25" customHeight="1" x14ac:dyDescent="0.2">
      <c r="A50" s="148"/>
      <c r="B50" s="174"/>
      <c r="C50" s="539" t="s">
        <v>236</v>
      </c>
      <c r="D50" s="539"/>
      <c r="E50" s="539"/>
      <c r="F50" s="539"/>
      <c r="G50" s="157">
        <v>310</v>
      </c>
      <c r="H50" s="165">
        <v>3</v>
      </c>
      <c r="I50" s="165">
        <v>10</v>
      </c>
      <c r="J50" s="146">
        <v>0</v>
      </c>
      <c r="K50" s="192">
        <v>0</v>
      </c>
      <c r="L50" s="186">
        <v>95400</v>
      </c>
      <c r="M50" s="186">
        <v>0</v>
      </c>
      <c r="N50" s="186">
        <v>0</v>
      </c>
      <c r="O50" s="186">
        <v>0</v>
      </c>
      <c r="P50" s="143">
        <f t="shared" ref="P50:T51" si="1">P53</f>
        <v>400400</v>
      </c>
      <c r="Q50" s="144" t="e">
        <f t="shared" si="1"/>
        <v>#REF!</v>
      </c>
      <c r="R50" s="144" t="e">
        <f t="shared" si="1"/>
        <v>#REF!</v>
      </c>
      <c r="S50" s="143">
        <f t="shared" si="1"/>
        <v>410400</v>
      </c>
      <c r="T50" s="143">
        <f t="shared" si="1"/>
        <v>410400</v>
      </c>
      <c r="U50" s="149" t="s">
        <v>255</v>
      </c>
    </row>
    <row r="51" spans="1:21" ht="55.5" customHeight="1" x14ac:dyDescent="0.2">
      <c r="A51" s="148"/>
      <c r="B51" s="174"/>
      <c r="C51" s="172"/>
      <c r="D51" s="172"/>
      <c r="E51" s="172"/>
      <c r="F51" s="172" t="s">
        <v>265</v>
      </c>
      <c r="G51" s="157"/>
      <c r="H51" s="165">
        <v>3</v>
      </c>
      <c r="I51" s="165">
        <v>10</v>
      </c>
      <c r="J51" s="195">
        <v>6700000000</v>
      </c>
      <c r="K51" s="192">
        <v>0</v>
      </c>
      <c r="L51" s="186"/>
      <c r="M51" s="186"/>
      <c r="N51" s="186"/>
      <c r="O51" s="186"/>
      <c r="P51" s="143">
        <f t="shared" si="1"/>
        <v>400400</v>
      </c>
      <c r="Q51" s="144" t="e">
        <f t="shared" si="1"/>
        <v>#REF!</v>
      </c>
      <c r="R51" s="144" t="e">
        <f t="shared" si="1"/>
        <v>#REF!</v>
      </c>
      <c r="S51" s="143">
        <f t="shared" si="1"/>
        <v>410400</v>
      </c>
      <c r="T51" s="143">
        <f t="shared" si="1"/>
        <v>410400</v>
      </c>
      <c r="U51" s="149"/>
    </row>
    <row r="52" spans="1:21" ht="15" customHeight="1" x14ac:dyDescent="0.2">
      <c r="A52" s="148"/>
      <c r="B52" s="174"/>
      <c r="C52" s="172"/>
      <c r="D52" s="540" t="s">
        <v>269</v>
      </c>
      <c r="E52" s="541"/>
      <c r="F52" s="542"/>
      <c r="G52" s="157"/>
      <c r="H52" s="165">
        <v>3</v>
      </c>
      <c r="I52" s="165">
        <v>10</v>
      </c>
      <c r="J52" s="208">
        <v>6740000000</v>
      </c>
      <c r="K52" s="192">
        <v>0</v>
      </c>
      <c r="L52" s="186"/>
      <c r="M52" s="186"/>
      <c r="N52" s="186"/>
      <c r="O52" s="186"/>
      <c r="P52" s="143">
        <f>P53</f>
        <v>400400</v>
      </c>
      <c r="Q52" s="144"/>
      <c r="R52" s="144"/>
      <c r="S52" s="143">
        <f t="shared" ref="S52:T54" si="2">S53</f>
        <v>410400</v>
      </c>
      <c r="T52" s="143">
        <f t="shared" si="2"/>
        <v>410400</v>
      </c>
      <c r="U52" s="149"/>
    </row>
    <row r="53" spans="1:21" ht="14.25" customHeight="1" x14ac:dyDescent="0.2">
      <c r="A53" s="148"/>
      <c r="B53" s="173"/>
      <c r="C53" s="172"/>
      <c r="D53" s="537" t="s">
        <v>286</v>
      </c>
      <c r="E53" s="537"/>
      <c r="F53" s="537"/>
      <c r="G53" s="157">
        <v>310</v>
      </c>
      <c r="H53" s="156">
        <v>3</v>
      </c>
      <c r="I53" s="156">
        <v>10</v>
      </c>
      <c r="J53" s="208">
        <v>6740100000</v>
      </c>
      <c r="K53" s="187">
        <v>0</v>
      </c>
      <c r="L53" s="186">
        <v>95400</v>
      </c>
      <c r="M53" s="186">
        <v>0</v>
      </c>
      <c r="N53" s="186">
        <v>0</v>
      </c>
      <c r="O53" s="186">
        <v>0</v>
      </c>
      <c r="P53" s="152">
        <f>P54</f>
        <v>400400</v>
      </c>
      <c r="Q53" s="185" t="e">
        <f>Q54</f>
        <v>#REF!</v>
      </c>
      <c r="R53" s="185" t="e">
        <f>R54</f>
        <v>#REF!</v>
      </c>
      <c r="S53" s="152">
        <f t="shared" si="2"/>
        <v>410400</v>
      </c>
      <c r="T53" s="152">
        <f t="shared" si="2"/>
        <v>410400</v>
      </c>
      <c r="U53" s="149" t="s">
        <v>255</v>
      </c>
    </row>
    <row r="54" spans="1:21" ht="27" customHeight="1" x14ac:dyDescent="0.2">
      <c r="A54" s="148"/>
      <c r="B54" s="173"/>
      <c r="C54" s="172"/>
      <c r="D54" s="207"/>
      <c r="E54" s="537" t="s">
        <v>287</v>
      </c>
      <c r="F54" s="537"/>
      <c r="G54" s="193">
        <v>310</v>
      </c>
      <c r="H54" s="156">
        <v>3</v>
      </c>
      <c r="I54" s="156">
        <v>10</v>
      </c>
      <c r="J54" s="208">
        <v>6740195020</v>
      </c>
      <c r="K54" s="187">
        <v>0</v>
      </c>
      <c r="L54" s="186">
        <v>95400</v>
      </c>
      <c r="M54" s="186">
        <v>0</v>
      </c>
      <c r="N54" s="186">
        <v>0</v>
      </c>
      <c r="O54" s="186">
        <v>0</v>
      </c>
      <c r="P54" s="152">
        <f>P55</f>
        <v>400400</v>
      </c>
      <c r="Q54" s="185" t="e">
        <f>#REF!+Q55</f>
        <v>#REF!</v>
      </c>
      <c r="R54" s="185" t="e">
        <f>#REF!+R55</f>
        <v>#REF!</v>
      </c>
      <c r="S54" s="152">
        <f t="shared" si="2"/>
        <v>410400</v>
      </c>
      <c r="T54" s="152">
        <f t="shared" si="2"/>
        <v>410400</v>
      </c>
      <c r="U54" s="149" t="s">
        <v>255</v>
      </c>
    </row>
    <row r="55" spans="1:21" ht="21.75" customHeight="1" x14ac:dyDescent="0.2">
      <c r="A55" s="148"/>
      <c r="B55" s="173"/>
      <c r="C55" s="172"/>
      <c r="D55" s="181"/>
      <c r="E55" s="207"/>
      <c r="F55" s="206" t="s">
        <v>258</v>
      </c>
      <c r="G55" s="193">
        <v>310</v>
      </c>
      <c r="H55" s="205">
        <v>3</v>
      </c>
      <c r="I55" s="205">
        <v>10</v>
      </c>
      <c r="J55" s="208">
        <v>6740195020</v>
      </c>
      <c r="K55" s="187" t="s">
        <v>276</v>
      </c>
      <c r="L55" s="191">
        <v>85000</v>
      </c>
      <c r="M55" s="186">
        <v>0</v>
      </c>
      <c r="N55" s="186">
        <v>0</v>
      </c>
      <c r="O55" s="190">
        <v>0</v>
      </c>
      <c r="P55" s="152">
        <v>400400</v>
      </c>
      <c r="Q55" s="185">
        <v>390300</v>
      </c>
      <c r="R55" s="185">
        <v>390300</v>
      </c>
      <c r="S55" s="152">
        <v>410400</v>
      </c>
      <c r="T55" s="152">
        <v>410400</v>
      </c>
      <c r="U55" s="149" t="s">
        <v>255</v>
      </c>
    </row>
    <row r="56" spans="1:21" ht="21.75" customHeight="1" x14ac:dyDescent="0.2">
      <c r="A56" s="148"/>
      <c r="B56" s="174"/>
      <c r="C56" s="557" t="s">
        <v>235</v>
      </c>
      <c r="D56" s="558"/>
      <c r="E56" s="558"/>
      <c r="F56" s="559"/>
      <c r="G56" s="193"/>
      <c r="H56" s="205">
        <v>3</v>
      </c>
      <c r="I56" s="205">
        <v>14</v>
      </c>
      <c r="J56" s="208">
        <v>0</v>
      </c>
      <c r="K56" s="187">
        <v>0</v>
      </c>
      <c r="L56" s="191"/>
      <c r="M56" s="186"/>
      <c r="N56" s="186"/>
      <c r="O56" s="190"/>
      <c r="P56" s="152">
        <f>P57</f>
        <v>3250</v>
      </c>
      <c r="Q56" s="185"/>
      <c r="R56" s="185"/>
      <c r="S56" s="152">
        <f>S57</f>
        <v>15000</v>
      </c>
      <c r="T56" s="152">
        <f>T57</f>
        <v>15000</v>
      </c>
      <c r="U56" s="149"/>
    </row>
    <row r="57" spans="1:21" ht="55.5" customHeight="1" x14ac:dyDescent="0.2">
      <c r="A57" s="148"/>
      <c r="B57" s="174"/>
      <c r="C57" s="172"/>
      <c r="D57" s="172"/>
      <c r="E57" s="172"/>
      <c r="F57" s="172" t="s">
        <v>265</v>
      </c>
      <c r="G57" s="157"/>
      <c r="H57" s="165">
        <v>3</v>
      </c>
      <c r="I57" s="165">
        <v>14</v>
      </c>
      <c r="J57" s="195">
        <v>6700000000</v>
      </c>
      <c r="K57" s="192">
        <v>0</v>
      </c>
      <c r="L57" s="186"/>
      <c r="M57" s="186"/>
      <c r="N57" s="186"/>
      <c r="O57" s="186"/>
      <c r="P57" s="143">
        <f>P59</f>
        <v>3250</v>
      </c>
      <c r="Q57" s="144">
        <f>Q59</f>
        <v>0</v>
      </c>
      <c r="R57" s="144">
        <f>R59</f>
        <v>0</v>
      </c>
      <c r="S57" s="143">
        <f>S59</f>
        <v>15000</v>
      </c>
      <c r="T57" s="143">
        <f>T59</f>
        <v>15000</v>
      </c>
      <c r="U57" s="149"/>
    </row>
    <row r="58" spans="1:21" ht="15" customHeight="1" x14ac:dyDescent="0.2">
      <c r="A58" s="148"/>
      <c r="B58" s="174"/>
      <c r="C58" s="172"/>
      <c r="D58" s="540" t="s">
        <v>269</v>
      </c>
      <c r="E58" s="541"/>
      <c r="F58" s="542"/>
      <c r="G58" s="157"/>
      <c r="H58" s="165">
        <v>3</v>
      </c>
      <c r="I58" s="165">
        <v>14</v>
      </c>
      <c r="J58" s="208">
        <v>6740000000</v>
      </c>
      <c r="K58" s="192">
        <v>0</v>
      </c>
      <c r="L58" s="186"/>
      <c r="M58" s="186"/>
      <c r="N58" s="186"/>
      <c r="O58" s="186"/>
      <c r="P58" s="143">
        <f>P59</f>
        <v>3250</v>
      </c>
      <c r="Q58" s="144"/>
      <c r="R58" s="144"/>
      <c r="S58" s="143">
        <f>S59</f>
        <v>15000</v>
      </c>
      <c r="T58" s="143">
        <f>T59</f>
        <v>15000</v>
      </c>
      <c r="U58" s="149"/>
    </row>
    <row r="59" spans="1:21" ht="14.25" customHeight="1" x14ac:dyDescent="0.2">
      <c r="A59" s="148"/>
      <c r="B59" s="173"/>
      <c r="C59" s="172"/>
      <c r="D59" s="537" t="s">
        <v>286</v>
      </c>
      <c r="E59" s="537"/>
      <c r="F59" s="537"/>
      <c r="G59" s="157">
        <v>310</v>
      </c>
      <c r="H59" s="156">
        <v>3</v>
      </c>
      <c r="I59" s="156">
        <v>14</v>
      </c>
      <c r="J59" s="208">
        <v>6740100000</v>
      </c>
      <c r="K59" s="187">
        <v>0</v>
      </c>
      <c r="L59" s="186">
        <v>95400</v>
      </c>
      <c r="M59" s="186">
        <v>0</v>
      </c>
      <c r="N59" s="186">
        <v>0</v>
      </c>
      <c r="O59" s="186">
        <v>0</v>
      </c>
      <c r="P59" s="152">
        <f>P60</f>
        <v>3250</v>
      </c>
      <c r="Q59" s="185">
        <f>Q60</f>
        <v>0</v>
      </c>
      <c r="R59" s="185">
        <f>R60</f>
        <v>0</v>
      </c>
      <c r="S59" s="152">
        <f>S60</f>
        <v>15000</v>
      </c>
      <c r="T59" s="152">
        <f>T60</f>
        <v>15000</v>
      </c>
      <c r="U59" s="149" t="s">
        <v>255</v>
      </c>
    </row>
    <row r="60" spans="1:21" x14ac:dyDescent="0.2">
      <c r="A60" s="148"/>
      <c r="B60" s="173"/>
      <c r="C60" s="211"/>
      <c r="D60" s="210"/>
      <c r="E60" s="560" t="s">
        <v>285</v>
      </c>
      <c r="F60" s="561"/>
      <c r="G60" s="157"/>
      <c r="H60" s="156">
        <v>3</v>
      </c>
      <c r="I60" s="156">
        <v>14</v>
      </c>
      <c r="J60" s="208">
        <v>6740120040</v>
      </c>
      <c r="K60" s="187">
        <v>0</v>
      </c>
      <c r="L60" s="186"/>
      <c r="M60" s="186"/>
      <c r="N60" s="186"/>
      <c r="O60" s="186"/>
      <c r="P60" s="152">
        <f>P61</f>
        <v>3250</v>
      </c>
      <c r="Q60" s="185">
        <f>Q61</f>
        <v>0</v>
      </c>
      <c r="R60" s="185">
        <f>R61</f>
        <v>0</v>
      </c>
      <c r="S60" s="152">
        <v>15000</v>
      </c>
      <c r="T60" s="152">
        <v>15000</v>
      </c>
      <c r="U60" s="149"/>
    </row>
    <row r="61" spans="1:21" ht="21.75" customHeight="1" x14ac:dyDescent="0.2">
      <c r="A61" s="148"/>
      <c r="B61" s="173"/>
      <c r="C61" s="211"/>
      <c r="D61" s="210"/>
      <c r="E61" s="209"/>
      <c r="F61" s="206" t="s">
        <v>258</v>
      </c>
      <c r="G61" s="157"/>
      <c r="H61" s="156">
        <v>3</v>
      </c>
      <c r="I61" s="156">
        <v>14</v>
      </c>
      <c r="J61" s="208">
        <v>6740120040</v>
      </c>
      <c r="K61" s="187">
        <v>240</v>
      </c>
      <c r="L61" s="186"/>
      <c r="M61" s="186"/>
      <c r="N61" s="186"/>
      <c r="O61" s="186"/>
      <c r="P61" s="152">
        <v>3250</v>
      </c>
      <c r="Q61" s="185"/>
      <c r="R61" s="185"/>
      <c r="S61" s="152">
        <v>15000</v>
      </c>
      <c r="T61" s="152">
        <v>15000</v>
      </c>
      <c r="U61" s="149"/>
    </row>
    <row r="62" spans="1:21" ht="14.25" customHeight="1" x14ac:dyDescent="0.2">
      <c r="A62" s="148"/>
      <c r="B62" s="549" t="s">
        <v>234</v>
      </c>
      <c r="C62" s="549"/>
      <c r="D62" s="549"/>
      <c r="E62" s="549"/>
      <c r="F62" s="549"/>
      <c r="G62" s="193">
        <v>400</v>
      </c>
      <c r="H62" s="196">
        <v>4</v>
      </c>
      <c r="I62" s="196">
        <v>0</v>
      </c>
      <c r="J62" s="195">
        <v>0</v>
      </c>
      <c r="K62" s="192">
        <v>0</v>
      </c>
      <c r="L62" s="191">
        <v>1405800</v>
      </c>
      <c r="M62" s="186">
        <v>0</v>
      </c>
      <c r="N62" s="186">
        <v>0</v>
      </c>
      <c r="O62" s="190">
        <v>0</v>
      </c>
      <c r="P62" s="143">
        <f>P63</f>
        <v>3112851.4</v>
      </c>
      <c r="Q62" s="144">
        <f>Q63</f>
        <v>1047000</v>
      </c>
      <c r="R62" s="144">
        <f>R63</f>
        <v>1047000</v>
      </c>
      <c r="S62" s="143">
        <f>S63</f>
        <v>1575000</v>
      </c>
      <c r="T62" s="143">
        <f>T63</f>
        <v>1636000</v>
      </c>
      <c r="U62" s="149" t="s">
        <v>255</v>
      </c>
    </row>
    <row r="63" spans="1:21" ht="14.25" customHeight="1" x14ac:dyDescent="0.2">
      <c r="A63" s="148"/>
      <c r="B63" s="174"/>
      <c r="C63" s="539" t="s">
        <v>233</v>
      </c>
      <c r="D63" s="539"/>
      <c r="E63" s="539"/>
      <c r="F63" s="539"/>
      <c r="G63" s="193">
        <v>409</v>
      </c>
      <c r="H63" s="196">
        <v>4</v>
      </c>
      <c r="I63" s="196">
        <v>9</v>
      </c>
      <c r="J63" s="195">
        <v>0</v>
      </c>
      <c r="K63" s="192">
        <v>0</v>
      </c>
      <c r="L63" s="191">
        <v>1400000</v>
      </c>
      <c r="M63" s="186">
        <v>0</v>
      </c>
      <c r="N63" s="186">
        <v>0</v>
      </c>
      <c r="O63" s="190">
        <v>0</v>
      </c>
      <c r="P63" s="143">
        <f>P66</f>
        <v>3112851.4</v>
      </c>
      <c r="Q63" s="144">
        <f>Q66</f>
        <v>1047000</v>
      </c>
      <c r="R63" s="144">
        <f>R66</f>
        <v>1047000</v>
      </c>
      <c r="S63" s="143">
        <f>S66</f>
        <v>1575000</v>
      </c>
      <c r="T63" s="143">
        <f>T66</f>
        <v>1636000</v>
      </c>
      <c r="U63" s="149" t="s">
        <v>255</v>
      </c>
    </row>
    <row r="64" spans="1:21" ht="57.75" customHeight="1" x14ac:dyDescent="0.2">
      <c r="A64" s="148"/>
      <c r="B64" s="174"/>
      <c r="C64" s="183"/>
      <c r="D64" s="172"/>
      <c r="E64" s="172"/>
      <c r="F64" s="172" t="s">
        <v>279</v>
      </c>
      <c r="G64" s="193"/>
      <c r="H64" s="196">
        <v>4</v>
      </c>
      <c r="I64" s="196">
        <v>9</v>
      </c>
      <c r="J64" s="195">
        <v>6700000000</v>
      </c>
      <c r="K64" s="192">
        <v>0</v>
      </c>
      <c r="L64" s="191"/>
      <c r="M64" s="186"/>
      <c r="N64" s="186"/>
      <c r="O64" s="190"/>
      <c r="P64" s="143">
        <f>P66</f>
        <v>3112851.4</v>
      </c>
      <c r="Q64" s="144">
        <f>Q67</f>
        <v>1047000</v>
      </c>
      <c r="R64" s="144">
        <f>R67</f>
        <v>1047000</v>
      </c>
      <c r="S64" s="143">
        <f>S67</f>
        <v>1575000</v>
      </c>
      <c r="T64" s="143">
        <f>T67</f>
        <v>1636000</v>
      </c>
      <c r="U64" s="149"/>
    </row>
    <row r="65" spans="1:21" ht="15.75" customHeight="1" x14ac:dyDescent="0.2">
      <c r="A65" s="148"/>
      <c r="B65" s="174"/>
      <c r="C65" s="183"/>
      <c r="D65" s="540" t="s">
        <v>269</v>
      </c>
      <c r="E65" s="541"/>
      <c r="F65" s="542"/>
      <c r="G65" s="193"/>
      <c r="H65" s="196">
        <v>4</v>
      </c>
      <c r="I65" s="196">
        <v>9</v>
      </c>
      <c r="J65" s="162">
        <v>6740000000</v>
      </c>
      <c r="K65" s="192">
        <v>0</v>
      </c>
      <c r="L65" s="191"/>
      <c r="M65" s="186"/>
      <c r="N65" s="186"/>
      <c r="O65" s="190"/>
      <c r="P65" s="143">
        <f>P66</f>
        <v>3112851.4</v>
      </c>
      <c r="Q65" s="144"/>
      <c r="R65" s="144"/>
      <c r="S65" s="143">
        <f t="shared" ref="S65:T67" si="3">S66</f>
        <v>1575000</v>
      </c>
      <c r="T65" s="143">
        <f t="shared" si="3"/>
        <v>1636000</v>
      </c>
      <c r="U65" s="149"/>
    </row>
    <row r="66" spans="1:21" ht="26.25" customHeight="1" x14ac:dyDescent="0.2">
      <c r="A66" s="148"/>
      <c r="B66" s="173"/>
      <c r="C66" s="183"/>
      <c r="D66" s="537" t="s">
        <v>284</v>
      </c>
      <c r="E66" s="537"/>
      <c r="F66" s="537"/>
      <c r="G66" s="157">
        <v>409</v>
      </c>
      <c r="H66" s="156">
        <v>4</v>
      </c>
      <c r="I66" s="156">
        <v>9</v>
      </c>
      <c r="J66" s="162">
        <v>6740200000</v>
      </c>
      <c r="K66" s="187">
        <v>0</v>
      </c>
      <c r="L66" s="186">
        <v>1400000</v>
      </c>
      <c r="M66" s="186">
        <v>0</v>
      </c>
      <c r="N66" s="186">
        <v>0</v>
      </c>
      <c r="O66" s="186">
        <v>0</v>
      </c>
      <c r="P66" s="152">
        <f>P67</f>
        <v>3112851.4</v>
      </c>
      <c r="Q66" s="185">
        <f>Q67</f>
        <v>1047000</v>
      </c>
      <c r="R66" s="185">
        <f>R67</f>
        <v>1047000</v>
      </c>
      <c r="S66" s="152">
        <f t="shared" si="3"/>
        <v>1575000</v>
      </c>
      <c r="T66" s="152">
        <f t="shared" si="3"/>
        <v>1636000</v>
      </c>
      <c r="U66" s="149" t="s">
        <v>255</v>
      </c>
    </row>
    <row r="67" spans="1:21" ht="39.75" customHeight="1" x14ac:dyDescent="0.2">
      <c r="A67" s="148"/>
      <c r="B67" s="173"/>
      <c r="C67" s="172"/>
      <c r="D67" s="181"/>
      <c r="E67" s="537" t="s">
        <v>283</v>
      </c>
      <c r="F67" s="537"/>
      <c r="G67" s="157">
        <v>409</v>
      </c>
      <c r="H67" s="156">
        <v>4</v>
      </c>
      <c r="I67" s="156">
        <v>9</v>
      </c>
      <c r="J67" s="162">
        <v>6740295280</v>
      </c>
      <c r="K67" s="187">
        <v>0</v>
      </c>
      <c r="L67" s="186">
        <v>900000</v>
      </c>
      <c r="M67" s="186">
        <v>0</v>
      </c>
      <c r="N67" s="186">
        <v>0</v>
      </c>
      <c r="O67" s="186">
        <v>0</v>
      </c>
      <c r="P67" s="152">
        <f>P68</f>
        <v>3112851.4</v>
      </c>
      <c r="Q67" s="185">
        <f>Q68</f>
        <v>1047000</v>
      </c>
      <c r="R67" s="185">
        <f>R68</f>
        <v>1047000</v>
      </c>
      <c r="S67" s="152">
        <f t="shared" si="3"/>
        <v>1575000</v>
      </c>
      <c r="T67" s="152">
        <f t="shared" si="3"/>
        <v>1636000</v>
      </c>
      <c r="U67" s="149" t="s">
        <v>255</v>
      </c>
    </row>
    <row r="68" spans="1:21" ht="21.75" customHeight="1" x14ac:dyDescent="0.2">
      <c r="A68" s="148"/>
      <c r="B68" s="173"/>
      <c r="C68" s="172"/>
      <c r="D68" s="181"/>
      <c r="E68" s="181"/>
      <c r="F68" s="206" t="s">
        <v>258</v>
      </c>
      <c r="G68" s="157">
        <v>409</v>
      </c>
      <c r="H68" s="156">
        <v>4</v>
      </c>
      <c r="I68" s="156">
        <v>9</v>
      </c>
      <c r="J68" s="162">
        <v>6740295280</v>
      </c>
      <c r="K68" s="187" t="s">
        <v>276</v>
      </c>
      <c r="L68" s="186">
        <v>900000</v>
      </c>
      <c r="M68" s="186">
        <v>0</v>
      </c>
      <c r="N68" s="186">
        <v>0</v>
      </c>
      <c r="O68" s="186">
        <v>0</v>
      </c>
      <c r="P68" s="152">
        <v>3112851.4</v>
      </c>
      <c r="Q68" s="185">
        <v>1047000</v>
      </c>
      <c r="R68" s="185">
        <v>1047000</v>
      </c>
      <c r="S68" s="152">
        <v>1575000</v>
      </c>
      <c r="T68" s="152">
        <v>1636000</v>
      </c>
      <c r="U68" s="149" t="s">
        <v>255</v>
      </c>
    </row>
    <row r="69" spans="1:21" ht="14.25" customHeight="1" x14ac:dyDescent="0.2">
      <c r="A69" s="148"/>
      <c r="B69" s="553" t="s">
        <v>232</v>
      </c>
      <c r="C69" s="539"/>
      <c r="D69" s="539"/>
      <c r="E69" s="539"/>
      <c r="F69" s="539"/>
      <c r="G69" s="193">
        <v>500</v>
      </c>
      <c r="H69" s="196">
        <v>5</v>
      </c>
      <c r="I69" s="196">
        <v>0</v>
      </c>
      <c r="J69" s="195">
        <v>0</v>
      </c>
      <c r="K69" s="192">
        <v>0</v>
      </c>
      <c r="L69" s="191">
        <v>2945500</v>
      </c>
      <c r="M69" s="186">
        <v>0</v>
      </c>
      <c r="N69" s="186">
        <v>0</v>
      </c>
      <c r="O69" s="190">
        <v>0</v>
      </c>
      <c r="P69" s="143">
        <f>P70</f>
        <v>5647685.5099999998</v>
      </c>
      <c r="Q69" s="144" t="e">
        <f>#REF!+Q70</f>
        <v>#REF!</v>
      </c>
      <c r="R69" s="144" t="e">
        <f>#REF!+R70</f>
        <v>#REF!</v>
      </c>
      <c r="S69" s="143">
        <f>S70</f>
        <v>3986965.61</v>
      </c>
      <c r="T69" s="143">
        <f>T70</f>
        <v>3758340.61</v>
      </c>
      <c r="U69" s="149" t="s">
        <v>255</v>
      </c>
    </row>
    <row r="70" spans="1:21" ht="14.25" customHeight="1" x14ac:dyDescent="0.2">
      <c r="A70" s="148"/>
      <c r="B70" s="174"/>
      <c r="C70" s="539" t="s">
        <v>231</v>
      </c>
      <c r="D70" s="539"/>
      <c r="E70" s="539"/>
      <c r="F70" s="539"/>
      <c r="G70" s="193">
        <v>503</v>
      </c>
      <c r="H70" s="196">
        <v>5</v>
      </c>
      <c r="I70" s="196">
        <v>3</v>
      </c>
      <c r="J70" s="195">
        <v>0</v>
      </c>
      <c r="K70" s="192">
        <v>0</v>
      </c>
      <c r="L70" s="191">
        <v>2861300</v>
      </c>
      <c r="M70" s="186">
        <v>0</v>
      </c>
      <c r="N70" s="186">
        <v>0</v>
      </c>
      <c r="O70" s="190">
        <v>0</v>
      </c>
      <c r="P70" s="143">
        <f>P71</f>
        <v>5647685.5099999998</v>
      </c>
      <c r="Q70" s="144">
        <f t="shared" ref="Q70:T71" si="4">Q73</f>
        <v>2401400</v>
      </c>
      <c r="R70" s="144">
        <f t="shared" si="4"/>
        <v>2401400</v>
      </c>
      <c r="S70" s="143">
        <f t="shared" si="4"/>
        <v>3986965.61</v>
      </c>
      <c r="T70" s="143">
        <f t="shared" si="4"/>
        <v>3758340.61</v>
      </c>
      <c r="U70" s="149" t="s">
        <v>255</v>
      </c>
    </row>
    <row r="71" spans="1:21" ht="56.25" customHeight="1" x14ac:dyDescent="0.2">
      <c r="A71" s="148"/>
      <c r="B71" s="174"/>
      <c r="C71" s="183"/>
      <c r="D71" s="172"/>
      <c r="E71" s="172"/>
      <c r="F71" s="172" t="s">
        <v>279</v>
      </c>
      <c r="G71" s="193"/>
      <c r="H71" s="196">
        <v>5</v>
      </c>
      <c r="I71" s="196">
        <v>3</v>
      </c>
      <c r="J71" s="195">
        <v>6700000000</v>
      </c>
      <c r="K71" s="192">
        <v>0</v>
      </c>
      <c r="L71" s="191"/>
      <c r="M71" s="186"/>
      <c r="N71" s="186"/>
      <c r="O71" s="190"/>
      <c r="P71" s="143">
        <f>P74</f>
        <v>5647685.5099999998</v>
      </c>
      <c r="Q71" s="144">
        <f t="shared" si="4"/>
        <v>2401400</v>
      </c>
      <c r="R71" s="144">
        <f t="shared" si="4"/>
        <v>2401400</v>
      </c>
      <c r="S71" s="143">
        <f t="shared" si="4"/>
        <v>3986965.61</v>
      </c>
      <c r="T71" s="143">
        <f t="shared" si="4"/>
        <v>3758340.61</v>
      </c>
      <c r="U71" s="149"/>
    </row>
    <row r="72" spans="1:21" ht="15" customHeight="1" x14ac:dyDescent="0.2">
      <c r="A72" s="148"/>
      <c r="B72" s="174"/>
      <c r="C72" s="183"/>
      <c r="D72" s="172"/>
      <c r="E72" s="172"/>
      <c r="F72" s="194" t="s">
        <v>269</v>
      </c>
      <c r="G72" s="193"/>
      <c r="H72" s="205">
        <v>5</v>
      </c>
      <c r="I72" s="205">
        <v>3</v>
      </c>
      <c r="J72" s="162">
        <v>6740000000</v>
      </c>
      <c r="K72" s="192">
        <v>0</v>
      </c>
      <c r="L72" s="191"/>
      <c r="M72" s="186"/>
      <c r="N72" s="186"/>
      <c r="O72" s="190"/>
      <c r="P72" s="143">
        <f>P73</f>
        <v>5647685.5099999998</v>
      </c>
      <c r="Q72" s="144"/>
      <c r="R72" s="144"/>
      <c r="S72" s="143">
        <f t="shared" ref="S72:T74" si="5">S73</f>
        <v>3986965.61</v>
      </c>
      <c r="T72" s="143">
        <f t="shared" si="5"/>
        <v>3758340.61</v>
      </c>
      <c r="U72" s="149"/>
    </row>
    <row r="73" spans="1:21" ht="27" customHeight="1" x14ac:dyDescent="0.2">
      <c r="A73" s="148"/>
      <c r="B73" s="173"/>
      <c r="C73" s="183"/>
      <c r="D73" s="537" t="s">
        <v>282</v>
      </c>
      <c r="E73" s="537"/>
      <c r="F73" s="537"/>
      <c r="G73" s="157">
        <v>503</v>
      </c>
      <c r="H73" s="205">
        <v>5</v>
      </c>
      <c r="I73" s="205">
        <v>3</v>
      </c>
      <c r="J73" s="162">
        <v>6740300000</v>
      </c>
      <c r="K73" s="187">
        <v>0</v>
      </c>
      <c r="L73" s="186">
        <v>2861300</v>
      </c>
      <c r="M73" s="186">
        <v>0</v>
      </c>
      <c r="N73" s="186">
        <v>0</v>
      </c>
      <c r="O73" s="186">
        <v>0</v>
      </c>
      <c r="P73" s="152">
        <f>P74</f>
        <v>5647685.5099999998</v>
      </c>
      <c r="Q73" s="185">
        <f>Q74</f>
        <v>2401400</v>
      </c>
      <c r="R73" s="185">
        <f>R74</f>
        <v>2401400</v>
      </c>
      <c r="S73" s="152">
        <f t="shared" si="5"/>
        <v>3986965.61</v>
      </c>
      <c r="T73" s="152">
        <f t="shared" si="5"/>
        <v>3758340.61</v>
      </c>
      <c r="U73" s="149" t="s">
        <v>255</v>
      </c>
    </row>
    <row r="74" spans="1:21" ht="22.5" customHeight="1" x14ac:dyDescent="0.2">
      <c r="A74" s="148"/>
      <c r="B74" s="173"/>
      <c r="C74" s="172"/>
      <c r="D74" s="181"/>
      <c r="E74" s="537" t="s">
        <v>281</v>
      </c>
      <c r="F74" s="537"/>
      <c r="G74" s="157">
        <v>503</v>
      </c>
      <c r="H74" s="156">
        <v>5</v>
      </c>
      <c r="I74" s="156">
        <v>3</v>
      </c>
      <c r="J74" s="162">
        <v>6740395310</v>
      </c>
      <c r="K74" s="187">
        <v>0</v>
      </c>
      <c r="L74" s="186">
        <v>2861300</v>
      </c>
      <c r="M74" s="186">
        <v>0</v>
      </c>
      <c r="N74" s="186">
        <v>0</v>
      </c>
      <c r="O74" s="186">
        <v>0</v>
      </c>
      <c r="P74" s="152">
        <f>P75</f>
        <v>5647685.5099999998</v>
      </c>
      <c r="Q74" s="185">
        <f>Q75</f>
        <v>2401400</v>
      </c>
      <c r="R74" s="185">
        <f>R75</f>
        <v>2401400</v>
      </c>
      <c r="S74" s="152">
        <f t="shared" si="5"/>
        <v>3986965.61</v>
      </c>
      <c r="T74" s="152">
        <f t="shared" si="5"/>
        <v>3758340.61</v>
      </c>
      <c r="U74" s="149" t="s">
        <v>255</v>
      </c>
    </row>
    <row r="75" spans="1:21" ht="21.75" customHeight="1" x14ac:dyDescent="0.2">
      <c r="A75" s="148"/>
      <c r="B75" s="173"/>
      <c r="C75" s="172"/>
      <c r="D75" s="181"/>
      <c r="E75" s="207"/>
      <c r="F75" s="206" t="s">
        <v>258</v>
      </c>
      <c r="G75" s="193">
        <v>503</v>
      </c>
      <c r="H75" s="205">
        <v>5</v>
      </c>
      <c r="I75" s="205">
        <v>3</v>
      </c>
      <c r="J75" s="162">
        <v>6740395310</v>
      </c>
      <c r="K75" s="187" t="s">
        <v>276</v>
      </c>
      <c r="L75" s="191">
        <v>2861300</v>
      </c>
      <c r="M75" s="186">
        <v>0</v>
      </c>
      <c r="N75" s="186">
        <v>0</v>
      </c>
      <c r="O75" s="190">
        <v>0</v>
      </c>
      <c r="P75" s="152">
        <v>5647685.5099999998</v>
      </c>
      <c r="Q75" s="185">
        <v>2401400</v>
      </c>
      <c r="R75" s="185">
        <v>2401400</v>
      </c>
      <c r="S75" s="152">
        <v>3986965.61</v>
      </c>
      <c r="T75" s="152">
        <v>3758340.61</v>
      </c>
      <c r="U75" s="149" t="s">
        <v>255</v>
      </c>
    </row>
    <row r="76" spans="1:21" ht="14.25" customHeight="1" x14ac:dyDescent="0.2">
      <c r="A76" s="148"/>
      <c r="B76" s="538" t="s">
        <v>230</v>
      </c>
      <c r="C76" s="538"/>
      <c r="D76" s="538"/>
      <c r="E76" s="538"/>
      <c r="F76" s="538"/>
      <c r="G76" s="204">
        <v>800</v>
      </c>
      <c r="H76" s="203">
        <v>8</v>
      </c>
      <c r="I76" s="203">
        <v>0</v>
      </c>
      <c r="J76" s="202">
        <v>0</v>
      </c>
      <c r="K76" s="201">
        <v>0</v>
      </c>
      <c r="L76" s="200">
        <v>3431800</v>
      </c>
      <c r="M76" s="199">
        <v>0</v>
      </c>
      <c r="N76" s="199">
        <v>0</v>
      </c>
      <c r="O76" s="198">
        <v>0</v>
      </c>
      <c r="P76" s="143">
        <f>P77</f>
        <v>4127449.42</v>
      </c>
      <c r="Q76" s="197" t="e">
        <f>Q77</f>
        <v>#REF!</v>
      </c>
      <c r="R76" s="197" t="e">
        <f>R77</f>
        <v>#REF!</v>
      </c>
      <c r="S76" s="143">
        <f>S77</f>
        <v>3988300</v>
      </c>
      <c r="T76" s="143">
        <f>T77</f>
        <v>3998300</v>
      </c>
      <c r="U76" s="149" t="s">
        <v>255</v>
      </c>
    </row>
    <row r="77" spans="1:21" ht="14.25" customHeight="1" x14ac:dyDescent="0.2">
      <c r="A77" s="148"/>
      <c r="B77" s="174"/>
      <c r="C77" s="539" t="s">
        <v>280</v>
      </c>
      <c r="D77" s="539"/>
      <c r="E77" s="539"/>
      <c r="F77" s="539"/>
      <c r="G77" s="193">
        <v>801</v>
      </c>
      <c r="H77" s="196">
        <v>8</v>
      </c>
      <c r="I77" s="196">
        <v>1</v>
      </c>
      <c r="J77" s="195">
        <v>0</v>
      </c>
      <c r="K77" s="192">
        <v>0</v>
      </c>
      <c r="L77" s="191">
        <v>3431800</v>
      </c>
      <c r="M77" s="186">
        <v>0</v>
      </c>
      <c r="N77" s="186">
        <v>0</v>
      </c>
      <c r="O77" s="190">
        <v>0</v>
      </c>
      <c r="P77" s="143">
        <f>P80</f>
        <v>4127449.42</v>
      </c>
      <c r="Q77" s="144" t="e">
        <f>Q80</f>
        <v>#REF!</v>
      </c>
      <c r="R77" s="144" t="e">
        <f>R80</f>
        <v>#REF!</v>
      </c>
      <c r="S77" s="143">
        <f>S80</f>
        <v>3988300</v>
      </c>
      <c r="T77" s="143">
        <f>T80</f>
        <v>3998300</v>
      </c>
      <c r="U77" s="149" t="s">
        <v>255</v>
      </c>
    </row>
    <row r="78" spans="1:21" ht="56.25" customHeight="1" x14ac:dyDescent="0.2">
      <c r="A78" s="148"/>
      <c r="B78" s="174"/>
      <c r="C78" s="183"/>
      <c r="D78" s="172"/>
      <c r="E78" s="172"/>
      <c r="F78" s="172" t="s">
        <v>279</v>
      </c>
      <c r="G78" s="193"/>
      <c r="H78" s="165">
        <v>8</v>
      </c>
      <c r="I78" s="165">
        <v>1</v>
      </c>
      <c r="J78" s="195">
        <v>6700000000</v>
      </c>
      <c r="K78" s="192">
        <v>0</v>
      </c>
      <c r="L78" s="191"/>
      <c r="M78" s="186"/>
      <c r="N78" s="186"/>
      <c r="O78" s="190"/>
      <c r="P78" s="143">
        <f>P79</f>
        <v>4127449.42</v>
      </c>
      <c r="Q78" s="144" t="e">
        <f>Q87</f>
        <v>#REF!</v>
      </c>
      <c r="R78" s="144" t="e">
        <f>R87</f>
        <v>#REF!</v>
      </c>
      <c r="S78" s="143">
        <f>S79</f>
        <v>3988300</v>
      </c>
      <c r="T78" s="143">
        <f>T79</f>
        <v>3998300</v>
      </c>
      <c r="U78" s="149"/>
    </row>
    <row r="79" spans="1:21" ht="15" customHeight="1" x14ac:dyDescent="0.2">
      <c r="A79" s="148"/>
      <c r="B79" s="174"/>
      <c r="C79" s="183"/>
      <c r="D79" s="172"/>
      <c r="E79" s="172"/>
      <c r="F79" s="194" t="s">
        <v>269</v>
      </c>
      <c r="G79" s="193"/>
      <c r="H79" s="156">
        <v>8</v>
      </c>
      <c r="I79" s="156">
        <v>1</v>
      </c>
      <c r="J79" s="162">
        <v>6740000000</v>
      </c>
      <c r="K79" s="192">
        <v>0</v>
      </c>
      <c r="L79" s="191"/>
      <c r="M79" s="186"/>
      <c r="N79" s="186"/>
      <c r="O79" s="190"/>
      <c r="P79" s="143">
        <f>P80</f>
        <v>4127449.42</v>
      </c>
      <c r="Q79" s="144"/>
      <c r="R79" s="144"/>
      <c r="S79" s="143">
        <f>S80</f>
        <v>3988300</v>
      </c>
      <c r="T79" s="143">
        <f>T80</f>
        <v>3998300</v>
      </c>
      <c r="U79" s="149"/>
    </row>
    <row r="80" spans="1:21" x14ac:dyDescent="0.2">
      <c r="A80" s="148"/>
      <c r="B80" s="173"/>
      <c r="C80" s="183"/>
      <c r="D80" s="537" t="s">
        <v>278</v>
      </c>
      <c r="E80" s="537"/>
      <c r="F80" s="537"/>
      <c r="G80" s="157">
        <v>503</v>
      </c>
      <c r="H80" s="156">
        <v>8</v>
      </c>
      <c r="I80" s="156">
        <v>1</v>
      </c>
      <c r="J80" s="162">
        <v>6740400000</v>
      </c>
      <c r="K80" s="187">
        <v>0</v>
      </c>
      <c r="L80" s="186">
        <v>2861300</v>
      </c>
      <c r="M80" s="186">
        <v>0</v>
      </c>
      <c r="N80" s="186">
        <v>0</v>
      </c>
      <c r="O80" s="186">
        <v>0</v>
      </c>
      <c r="P80" s="152">
        <f>P83+P82+P86</f>
        <v>4127449.42</v>
      </c>
      <c r="Q80" s="185" t="e">
        <f>Q87</f>
        <v>#REF!</v>
      </c>
      <c r="R80" s="185" t="e">
        <f>R87</f>
        <v>#REF!</v>
      </c>
      <c r="S80" s="152">
        <f>S84+S82+S86</f>
        <v>3988300</v>
      </c>
      <c r="T80" s="152">
        <f>T83+T82+T86</f>
        <v>3998300</v>
      </c>
      <c r="U80" s="149" t="s">
        <v>255</v>
      </c>
    </row>
    <row r="81" spans="1:21" ht="24" customHeight="1" x14ac:dyDescent="0.2">
      <c r="A81" s="148"/>
      <c r="B81" s="173"/>
      <c r="C81" s="172"/>
      <c r="D81" s="181"/>
      <c r="E81" s="537" t="s">
        <v>277</v>
      </c>
      <c r="F81" s="537"/>
      <c r="G81" s="157">
        <v>801</v>
      </c>
      <c r="H81" s="156">
        <v>8</v>
      </c>
      <c r="I81" s="156">
        <v>1</v>
      </c>
      <c r="J81" s="162">
        <v>6740495220</v>
      </c>
      <c r="K81" s="187">
        <v>0</v>
      </c>
      <c r="L81" s="186">
        <v>606000</v>
      </c>
      <c r="M81" s="186">
        <v>0</v>
      </c>
      <c r="N81" s="186">
        <v>0</v>
      </c>
      <c r="O81" s="186">
        <v>0</v>
      </c>
      <c r="P81" s="152">
        <f>P82</f>
        <v>991349.42</v>
      </c>
      <c r="Q81" s="185">
        <f>Q82</f>
        <v>570000</v>
      </c>
      <c r="R81" s="185">
        <f>R82</f>
        <v>570000</v>
      </c>
      <c r="S81" s="152">
        <f>S82</f>
        <v>985000</v>
      </c>
      <c r="T81" s="152">
        <f>T82</f>
        <v>995000</v>
      </c>
      <c r="U81" s="149" t="s">
        <v>255</v>
      </c>
    </row>
    <row r="82" spans="1:21" ht="26.25" customHeight="1" x14ac:dyDescent="0.2">
      <c r="A82" s="148"/>
      <c r="B82" s="189"/>
      <c r="C82" s="188"/>
      <c r="D82" s="181"/>
      <c r="E82" s="181"/>
      <c r="F82" s="181" t="s">
        <v>258</v>
      </c>
      <c r="G82" s="157"/>
      <c r="H82" s="156">
        <v>8</v>
      </c>
      <c r="I82" s="156">
        <v>1</v>
      </c>
      <c r="J82" s="162">
        <v>6740495220</v>
      </c>
      <c r="K82" s="187" t="s">
        <v>276</v>
      </c>
      <c r="L82" s="186">
        <v>606000</v>
      </c>
      <c r="M82" s="186">
        <v>0</v>
      </c>
      <c r="N82" s="186">
        <v>0</v>
      </c>
      <c r="O82" s="186">
        <v>0</v>
      </c>
      <c r="P82" s="152">
        <v>991349.42</v>
      </c>
      <c r="Q82" s="185">
        <v>570000</v>
      </c>
      <c r="R82" s="185">
        <v>570000</v>
      </c>
      <c r="S82" s="152">
        <v>985000</v>
      </c>
      <c r="T82" s="152">
        <v>995000</v>
      </c>
      <c r="U82" s="149"/>
    </row>
    <row r="83" spans="1:21" ht="61.5" customHeight="1" x14ac:dyDescent="0.2">
      <c r="A83" s="148"/>
      <c r="B83" s="173"/>
      <c r="C83" s="183"/>
      <c r="D83" s="181"/>
      <c r="E83" s="181"/>
      <c r="F83" s="537" t="s">
        <v>275</v>
      </c>
      <c r="G83" s="537"/>
      <c r="H83" s="156">
        <v>8</v>
      </c>
      <c r="I83" s="156">
        <v>1</v>
      </c>
      <c r="J83" s="155" t="s">
        <v>274</v>
      </c>
      <c r="K83" s="187">
        <v>0</v>
      </c>
      <c r="L83" s="186"/>
      <c r="M83" s="186"/>
      <c r="N83" s="186"/>
      <c r="O83" s="186"/>
      <c r="P83" s="152">
        <f>P84</f>
        <v>2450200</v>
      </c>
      <c r="Q83" s="185"/>
      <c r="R83" s="185"/>
      <c r="S83" s="152">
        <f>S84</f>
        <v>3003300</v>
      </c>
      <c r="T83" s="152">
        <f>T84</f>
        <v>3003300</v>
      </c>
      <c r="U83" s="149"/>
    </row>
    <row r="84" spans="1:21" x14ac:dyDescent="0.2">
      <c r="A84" s="148"/>
      <c r="B84" s="173"/>
      <c r="C84" s="183"/>
      <c r="D84" s="181"/>
      <c r="E84" s="181"/>
      <c r="F84" s="182" t="s">
        <v>60</v>
      </c>
      <c r="G84" s="181"/>
      <c r="H84" s="156">
        <v>8</v>
      </c>
      <c r="I84" s="156">
        <v>1</v>
      </c>
      <c r="J84" s="155" t="s">
        <v>274</v>
      </c>
      <c r="K84" s="179">
        <v>540</v>
      </c>
      <c r="L84" s="179"/>
      <c r="M84" s="179"/>
      <c r="N84" s="179"/>
      <c r="O84" s="179"/>
      <c r="P84" s="150">
        <v>2450200</v>
      </c>
      <c r="Q84" s="178">
        <v>2009200</v>
      </c>
      <c r="R84" s="178">
        <v>2009200</v>
      </c>
      <c r="S84" s="150">
        <v>3003300</v>
      </c>
      <c r="T84" s="150">
        <v>3003300</v>
      </c>
      <c r="U84" s="149"/>
    </row>
    <row r="85" spans="1:21" ht="45" x14ac:dyDescent="0.2">
      <c r="A85" s="148"/>
      <c r="B85" s="173"/>
      <c r="C85" s="183"/>
      <c r="D85" s="181"/>
      <c r="E85" s="181"/>
      <c r="F85" s="182" t="s">
        <v>273</v>
      </c>
      <c r="G85" s="181"/>
      <c r="H85" s="156">
        <v>8</v>
      </c>
      <c r="I85" s="156">
        <v>1</v>
      </c>
      <c r="J85" s="180" t="s">
        <v>272</v>
      </c>
      <c r="K85" s="184">
        <v>0</v>
      </c>
      <c r="L85" s="179"/>
      <c r="M85" s="179"/>
      <c r="N85" s="179"/>
      <c r="O85" s="179"/>
      <c r="P85" s="150">
        <f>P86</f>
        <v>685900</v>
      </c>
      <c r="Q85" s="178"/>
      <c r="R85" s="178"/>
      <c r="S85" s="150">
        <v>0</v>
      </c>
      <c r="T85" s="150">
        <v>0</v>
      </c>
      <c r="U85" s="149"/>
    </row>
    <row r="86" spans="1:21" x14ac:dyDescent="0.2">
      <c r="A86" s="148"/>
      <c r="B86" s="173"/>
      <c r="C86" s="183"/>
      <c r="D86" s="181"/>
      <c r="E86" s="181"/>
      <c r="F86" s="182" t="s">
        <v>60</v>
      </c>
      <c r="G86" s="181"/>
      <c r="H86" s="156">
        <v>8</v>
      </c>
      <c r="I86" s="156">
        <v>1</v>
      </c>
      <c r="J86" s="180" t="s">
        <v>272</v>
      </c>
      <c r="K86" s="179">
        <v>540</v>
      </c>
      <c r="L86" s="179"/>
      <c r="M86" s="179"/>
      <c r="N86" s="179"/>
      <c r="O86" s="179"/>
      <c r="P86" s="150">
        <v>685900</v>
      </c>
      <c r="Q86" s="178"/>
      <c r="R86" s="178"/>
      <c r="S86" s="150">
        <v>0</v>
      </c>
      <c r="T86" s="150">
        <v>0</v>
      </c>
      <c r="U86" s="149"/>
    </row>
    <row r="87" spans="1:21" ht="17.25" customHeight="1" x14ac:dyDescent="0.2">
      <c r="A87" s="148"/>
      <c r="B87" s="525" t="s">
        <v>271</v>
      </c>
      <c r="C87" s="525"/>
      <c r="D87" s="525"/>
      <c r="E87" s="525"/>
      <c r="F87" s="526"/>
      <c r="G87" s="166"/>
      <c r="H87" s="165">
        <v>10</v>
      </c>
      <c r="I87" s="165">
        <v>0</v>
      </c>
      <c r="J87" s="164">
        <v>0</v>
      </c>
      <c r="K87" s="163">
        <v>0</v>
      </c>
      <c r="L87" s="153"/>
      <c r="M87" s="153"/>
      <c r="N87" s="153"/>
      <c r="O87" s="153"/>
      <c r="P87" s="175">
        <f>P88</f>
        <v>274678.8</v>
      </c>
      <c r="Q87" s="176" t="e">
        <f>#REF!</f>
        <v>#REF!</v>
      </c>
      <c r="R87" s="176" t="e">
        <f>#REF!</f>
        <v>#REF!</v>
      </c>
      <c r="S87" s="175">
        <f>S88</f>
        <v>192000</v>
      </c>
      <c r="T87" s="175">
        <f>T88</f>
        <v>192000</v>
      </c>
      <c r="U87" s="149"/>
    </row>
    <row r="88" spans="1:21" ht="17.25" customHeight="1" x14ac:dyDescent="0.2">
      <c r="A88" s="148"/>
      <c r="B88" s="168"/>
      <c r="C88" s="177"/>
      <c r="D88" s="177"/>
      <c r="E88" s="177"/>
      <c r="F88" s="168" t="s">
        <v>270</v>
      </c>
      <c r="G88" s="166"/>
      <c r="H88" s="165">
        <v>10</v>
      </c>
      <c r="I88" s="165">
        <v>1</v>
      </c>
      <c r="J88" s="164">
        <v>0</v>
      </c>
      <c r="K88" s="163">
        <v>0</v>
      </c>
      <c r="L88" s="153"/>
      <c r="M88" s="153"/>
      <c r="N88" s="153"/>
      <c r="O88" s="153"/>
      <c r="P88" s="143">
        <f>P89</f>
        <v>274678.8</v>
      </c>
      <c r="Q88" s="176"/>
      <c r="R88" s="176"/>
      <c r="S88" s="175">
        <f>S89</f>
        <v>192000</v>
      </c>
      <c r="T88" s="175">
        <f>T89</f>
        <v>192000</v>
      </c>
      <c r="U88" s="149"/>
    </row>
    <row r="89" spans="1:21" ht="57" customHeight="1" x14ac:dyDescent="0.2">
      <c r="A89" s="148"/>
      <c r="B89" s="174"/>
      <c r="C89" s="172"/>
      <c r="D89" s="172"/>
      <c r="E89" s="172"/>
      <c r="F89" s="172" t="s">
        <v>265</v>
      </c>
      <c r="G89" s="166"/>
      <c r="H89" s="165">
        <v>10</v>
      </c>
      <c r="I89" s="165">
        <v>1</v>
      </c>
      <c r="J89" s="164">
        <v>6700000000</v>
      </c>
      <c r="K89" s="163">
        <v>0</v>
      </c>
      <c r="L89" s="153"/>
      <c r="M89" s="153"/>
      <c r="N89" s="153"/>
      <c r="O89" s="153"/>
      <c r="P89" s="143">
        <f>P91</f>
        <v>274678.8</v>
      </c>
      <c r="Q89" s="176"/>
      <c r="R89" s="176"/>
      <c r="S89" s="175">
        <f>S91</f>
        <v>192000</v>
      </c>
      <c r="T89" s="175">
        <f>T91</f>
        <v>192000</v>
      </c>
      <c r="U89" s="149"/>
    </row>
    <row r="90" spans="1:21" x14ac:dyDescent="0.2">
      <c r="A90" s="148"/>
      <c r="B90" s="174"/>
      <c r="C90" s="172"/>
      <c r="D90" s="540" t="s">
        <v>269</v>
      </c>
      <c r="E90" s="541"/>
      <c r="F90" s="542"/>
      <c r="G90" s="166"/>
      <c r="H90" s="156">
        <v>10</v>
      </c>
      <c r="I90" s="156">
        <v>1</v>
      </c>
      <c r="J90" s="171">
        <v>6740000000</v>
      </c>
      <c r="K90" s="154">
        <v>0</v>
      </c>
      <c r="L90" s="170"/>
      <c r="M90" s="170"/>
      <c r="N90" s="170"/>
      <c r="O90" s="170"/>
      <c r="P90" s="152">
        <f>P91</f>
        <v>274678.8</v>
      </c>
      <c r="Q90" s="151"/>
      <c r="R90" s="151"/>
      <c r="S90" s="150">
        <f t="shared" ref="S90:T92" si="6">S91</f>
        <v>192000</v>
      </c>
      <c r="T90" s="150">
        <f t="shared" si="6"/>
        <v>192000</v>
      </c>
      <c r="U90" s="149"/>
    </row>
    <row r="91" spans="1:21" ht="24" customHeight="1" x14ac:dyDescent="0.2">
      <c r="A91" s="148"/>
      <c r="B91" s="173"/>
      <c r="C91" s="172"/>
      <c r="D91" s="537" t="s">
        <v>268</v>
      </c>
      <c r="E91" s="537"/>
      <c r="F91" s="537"/>
      <c r="G91" s="166"/>
      <c r="H91" s="156">
        <v>10</v>
      </c>
      <c r="I91" s="156">
        <v>1</v>
      </c>
      <c r="J91" s="171">
        <v>6740500000</v>
      </c>
      <c r="K91" s="154">
        <v>0</v>
      </c>
      <c r="L91" s="170"/>
      <c r="M91" s="170"/>
      <c r="N91" s="170"/>
      <c r="O91" s="170"/>
      <c r="P91" s="152">
        <f>P92</f>
        <v>274678.8</v>
      </c>
      <c r="Q91" s="151"/>
      <c r="R91" s="151"/>
      <c r="S91" s="150">
        <f t="shared" si="6"/>
        <v>192000</v>
      </c>
      <c r="T91" s="150">
        <f t="shared" si="6"/>
        <v>192000</v>
      </c>
      <c r="U91" s="149"/>
    </row>
    <row r="92" spans="1:21" ht="26.25" customHeight="1" x14ac:dyDescent="0.2">
      <c r="A92" s="148"/>
      <c r="B92" s="168"/>
      <c r="C92" s="159"/>
      <c r="D92" s="159"/>
      <c r="E92" s="159"/>
      <c r="F92" s="169" t="s">
        <v>267</v>
      </c>
      <c r="G92" s="157"/>
      <c r="H92" s="156">
        <v>10</v>
      </c>
      <c r="I92" s="156">
        <v>1</v>
      </c>
      <c r="J92" s="162">
        <v>6740525050</v>
      </c>
      <c r="K92" s="154">
        <v>0</v>
      </c>
      <c r="L92" s="153"/>
      <c r="M92" s="153"/>
      <c r="N92" s="153"/>
      <c r="O92" s="153"/>
      <c r="P92" s="152">
        <f>P93</f>
        <v>274678.8</v>
      </c>
      <c r="Q92" s="151"/>
      <c r="R92" s="151"/>
      <c r="S92" s="150">
        <f t="shared" si="6"/>
        <v>192000</v>
      </c>
      <c r="T92" s="150">
        <f t="shared" si="6"/>
        <v>192000</v>
      </c>
      <c r="U92" s="149"/>
    </row>
    <row r="93" spans="1:21" ht="14.25" customHeight="1" x14ac:dyDescent="0.2">
      <c r="A93" s="148"/>
      <c r="B93" s="168"/>
      <c r="C93" s="159"/>
      <c r="D93" s="159"/>
      <c r="E93" s="159"/>
      <c r="F93" s="169" t="s">
        <v>266</v>
      </c>
      <c r="G93" s="157"/>
      <c r="H93" s="156">
        <v>10</v>
      </c>
      <c r="I93" s="156">
        <v>1</v>
      </c>
      <c r="J93" s="162">
        <v>6740525050</v>
      </c>
      <c r="K93" s="154">
        <v>310</v>
      </c>
      <c r="L93" s="153"/>
      <c r="M93" s="153"/>
      <c r="N93" s="153"/>
      <c r="O93" s="153"/>
      <c r="P93" s="152">
        <v>274678.8</v>
      </c>
      <c r="Q93" s="151"/>
      <c r="R93" s="151"/>
      <c r="S93" s="150">
        <v>192000</v>
      </c>
      <c r="T93" s="150">
        <v>192000</v>
      </c>
      <c r="U93" s="149"/>
    </row>
    <row r="94" spans="1:21" ht="14.25" customHeight="1" x14ac:dyDescent="0.2">
      <c r="A94" s="148"/>
      <c r="B94" s="525" t="s">
        <v>226</v>
      </c>
      <c r="C94" s="525"/>
      <c r="D94" s="525"/>
      <c r="E94" s="525"/>
      <c r="F94" s="526"/>
      <c r="G94" s="166"/>
      <c r="H94" s="165">
        <v>11</v>
      </c>
      <c r="I94" s="165">
        <v>0</v>
      </c>
      <c r="J94" s="164">
        <v>0</v>
      </c>
      <c r="K94" s="163">
        <v>0</v>
      </c>
      <c r="L94" s="153"/>
      <c r="M94" s="153"/>
      <c r="N94" s="153"/>
      <c r="O94" s="153"/>
      <c r="P94" s="143">
        <f t="shared" ref="P94:T95" si="7">P95</f>
        <v>1006635</v>
      </c>
      <c r="Q94" s="143" t="e">
        <f t="shared" si="7"/>
        <v>#REF!</v>
      </c>
      <c r="R94" s="143" t="e">
        <f t="shared" si="7"/>
        <v>#REF!</v>
      </c>
      <c r="S94" s="143">
        <f t="shared" si="7"/>
        <v>0</v>
      </c>
      <c r="T94" s="143">
        <f t="shared" si="7"/>
        <v>0</v>
      </c>
      <c r="U94" s="149"/>
    </row>
    <row r="95" spans="1:21" ht="14.25" customHeight="1" x14ac:dyDescent="0.2">
      <c r="A95" s="148"/>
      <c r="B95" s="168"/>
      <c r="C95" s="527" t="s">
        <v>225</v>
      </c>
      <c r="D95" s="525"/>
      <c r="E95" s="525"/>
      <c r="F95" s="526"/>
      <c r="G95" s="166"/>
      <c r="H95" s="165">
        <v>11</v>
      </c>
      <c r="I95" s="165">
        <v>1</v>
      </c>
      <c r="J95" s="164">
        <v>0</v>
      </c>
      <c r="K95" s="163">
        <v>0</v>
      </c>
      <c r="L95" s="153"/>
      <c r="M95" s="153"/>
      <c r="N95" s="153"/>
      <c r="O95" s="153"/>
      <c r="P95" s="143">
        <f t="shared" si="7"/>
        <v>1006635</v>
      </c>
      <c r="Q95" s="143" t="e">
        <f t="shared" si="7"/>
        <v>#REF!</v>
      </c>
      <c r="R95" s="143" t="e">
        <f t="shared" si="7"/>
        <v>#REF!</v>
      </c>
      <c r="S95" s="143">
        <f t="shared" si="7"/>
        <v>0</v>
      </c>
      <c r="T95" s="143">
        <f t="shared" si="7"/>
        <v>0</v>
      </c>
      <c r="U95" s="149"/>
    </row>
    <row r="96" spans="1:21" ht="60" customHeight="1" x14ac:dyDescent="0.2">
      <c r="A96" s="148"/>
      <c r="B96" s="168"/>
      <c r="C96" s="160"/>
      <c r="D96" s="160"/>
      <c r="E96" s="160"/>
      <c r="F96" s="167" t="s">
        <v>265</v>
      </c>
      <c r="G96" s="166"/>
      <c r="H96" s="165">
        <v>11</v>
      </c>
      <c r="I96" s="165">
        <v>1</v>
      </c>
      <c r="J96" s="164">
        <v>6700000000</v>
      </c>
      <c r="K96" s="163">
        <v>0</v>
      </c>
      <c r="L96" s="153"/>
      <c r="M96" s="153"/>
      <c r="N96" s="153"/>
      <c r="O96" s="153"/>
      <c r="P96" s="143">
        <f>P97</f>
        <v>1006635</v>
      </c>
      <c r="Q96" s="143" t="e">
        <f>#REF!</f>
        <v>#REF!</v>
      </c>
      <c r="R96" s="143" t="e">
        <f>#REF!</f>
        <v>#REF!</v>
      </c>
      <c r="S96" s="143">
        <f>S97</f>
        <v>0</v>
      </c>
      <c r="T96" s="143">
        <f>T97</f>
        <v>0</v>
      </c>
      <c r="U96" s="149"/>
    </row>
    <row r="97" spans="1:21" ht="30" customHeight="1" x14ac:dyDescent="0.2">
      <c r="A97" s="161"/>
      <c r="B97" s="160"/>
      <c r="C97" s="159"/>
      <c r="D97" s="528" t="s">
        <v>264</v>
      </c>
      <c r="E97" s="529"/>
      <c r="F97" s="530"/>
      <c r="G97" s="157"/>
      <c r="H97" s="156">
        <v>11</v>
      </c>
      <c r="I97" s="156">
        <v>1</v>
      </c>
      <c r="J97" s="162">
        <v>6750000000</v>
      </c>
      <c r="K97" s="154">
        <v>0</v>
      </c>
      <c r="L97" s="153"/>
      <c r="M97" s="153"/>
      <c r="N97" s="153"/>
      <c r="O97" s="153"/>
      <c r="P97" s="152">
        <f>P98</f>
        <v>1006635</v>
      </c>
      <c r="Q97" s="152">
        <f>Q98</f>
        <v>0</v>
      </c>
      <c r="R97" s="152">
        <f>R98</f>
        <v>0</v>
      </c>
      <c r="S97" s="152">
        <f>S98</f>
        <v>0</v>
      </c>
      <c r="T97" s="152">
        <f>T98</f>
        <v>0</v>
      </c>
      <c r="U97" s="149"/>
    </row>
    <row r="98" spans="1:21" ht="38.25" customHeight="1" x14ac:dyDescent="0.2">
      <c r="A98" s="161"/>
      <c r="B98" s="160"/>
      <c r="C98" s="159"/>
      <c r="D98" s="531" t="s">
        <v>263</v>
      </c>
      <c r="E98" s="532"/>
      <c r="F98" s="533"/>
      <c r="G98" s="157"/>
      <c r="H98" s="156">
        <v>11</v>
      </c>
      <c r="I98" s="156">
        <v>1</v>
      </c>
      <c r="J98" s="155" t="s">
        <v>262</v>
      </c>
      <c r="K98" s="154">
        <v>0</v>
      </c>
      <c r="L98" s="153"/>
      <c r="M98" s="153"/>
      <c r="N98" s="153"/>
      <c r="O98" s="153"/>
      <c r="P98" s="152">
        <f>P100+P102</f>
        <v>1006635</v>
      </c>
      <c r="Q98" s="152">
        <f>Q100+Q102</f>
        <v>0</v>
      </c>
      <c r="R98" s="152">
        <f>R100+R102</f>
        <v>0</v>
      </c>
      <c r="S98" s="152">
        <f>S100+S102</f>
        <v>0</v>
      </c>
      <c r="T98" s="152">
        <f>T100+T102</f>
        <v>0</v>
      </c>
      <c r="U98" s="149"/>
    </row>
    <row r="99" spans="1:21" ht="40.5" customHeight="1" x14ac:dyDescent="0.2">
      <c r="A99" s="161"/>
      <c r="B99" s="160"/>
      <c r="C99" s="159"/>
      <c r="D99" s="159"/>
      <c r="E99" s="159"/>
      <c r="F99" s="158" t="s">
        <v>261</v>
      </c>
      <c r="G99" s="157"/>
      <c r="H99" s="156">
        <v>11</v>
      </c>
      <c r="I99" s="156">
        <v>1</v>
      </c>
      <c r="J99" s="155" t="s">
        <v>260</v>
      </c>
      <c r="K99" s="154">
        <v>0</v>
      </c>
      <c r="L99" s="153"/>
      <c r="M99" s="153"/>
      <c r="N99" s="153"/>
      <c r="O99" s="153"/>
      <c r="P99" s="152">
        <f>P100</f>
        <v>743333</v>
      </c>
      <c r="Q99" s="152">
        <f>Q100</f>
        <v>0</v>
      </c>
      <c r="R99" s="152">
        <f>R100</f>
        <v>0</v>
      </c>
      <c r="S99" s="152">
        <f>S100</f>
        <v>0</v>
      </c>
      <c r="T99" s="152">
        <f>T100</f>
        <v>0</v>
      </c>
      <c r="U99" s="149"/>
    </row>
    <row r="100" spans="1:21" ht="30" customHeight="1" x14ac:dyDescent="0.2">
      <c r="A100" s="161"/>
      <c r="B100" s="160"/>
      <c r="C100" s="159"/>
      <c r="D100" s="159"/>
      <c r="E100" s="159"/>
      <c r="F100" s="158" t="s">
        <v>258</v>
      </c>
      <c r="G100" s="157"/>
      <c r="H100" s="156">
        <v>11</v>
      </c>
      <c r="I100" s="156">
        <v>1</v>
      </c>
      <c r="J100" s="155" t="s">
        <v>260</v>
      </c>
      <c r="K100" s="154">
        <v>240</v>
      </c>
      <c r="L100" s="153"/>
      <c r="M100" s="153"/>
      <c r="N100" s="153"/>
      <c r="O100" s="153"/>
      <c r="P100" s="152">
        <v>743333</v>
      </c>
      <c r="Q100" s="151"/>
      <c r="R100" s="151"/>
      <c r="S100" s="150">
        <v>0</v>
      </c>
      <c r="T100" s="150">
        <v>0</v>
      </c>
      <c r="U100" s="149"/>
    </row>
    <row r="101" spans="1:21" ht="44.25" customHeight="1" x14ac:dyDescent="0.2">
      <c r="A101" s="161"/>
      <c r="B101" s="160"/>
      <c r="C101" s="159"/>
      <c r="D101" s="159"/>
      <c r="E101" s="159"/>
      <c r="F101" s="158" t="s">
        <v>259</v>
      </c>
      <c r="G101" s="157"/>
      <c r="H101" s="156">
        <v>11</v>
      </c>
      <c r="I101" s="156">
        <v>1</v>
      </c>
      <c r="J101" s="155" t="s">
        <v>257</v>
      </c>
      <c r="K101" s="154">
        <v>0</v>
      </c>
      <c r="L101" s="153"/>
      <c r="M101" s="153"/>
      <c r="N101" s="153"/>
      <c r="O101" s="153"/>
      <c r="P101" s="152">
        <f>P102</f>
        <v>263302</v>
      </c>
      <c r="Q101" s="152">
        <f>Q102</f>
        <v>0</v>
      </c>
      <c r="R101" s="152">
        <f>R102</f>
        <v>0</v>
      </c>
      <c r="S101" s="152">
        <f>S102</f>
        <v>0</v>
      </c>
      <c r="T101" s="152">
        <f>T102</f>
        <v>0</v>
      </c>
      <c r="U101" s="149"/>
    </row>
    <row r="102" spans="1:21" ht="30" customHeight="1" x14ac:dyDescent="0.2">
      <c r="A102" s="161"/>
      <c r="B102" s="160"/>
      <c r="C102" s="159"/>
      <c r="D102" s="159"/>
      <c r="E102" s="159"/>
      <c r="F102" s="158" t="s">
        <v>258</v>
      </c>
      <c r="G102" s="157"/>
      <c r="H102" s="156">
        <v>11</v>
      </c>
      <c r="I102" s="156">
        <v>1</v>
      </c>
      <c r="J102" s="155" t="s">
        <v>257</v>
      </c>
      <c r="K102" s="154">
        <v>240</v>
      </c>
      <c r="L102" s="153"/>
      <c r="M102" s="153"/>
      <c r="N102" s="153"/>
      <c r="O102" s="153"/>
      <c r="P102" s="152">
        <v>263302</v>
      </c>
      <c r="Q102" s="151"/>
      <c r="R102" s="151"/>
      <c r="S102" s="150">
        <v>0</v>
      </c>
      <c r="T102" s="150">
        <v>0</v>
      </c>
      <c r="U102" s="149"/>
    </row>
    <row r="103" spans="1:21" ht="15" customHeight="1" x14ac:dyDescent="0.2">
      <c r="A103" s="148"/>
      <c r="B103" s="535" t="s">
        <v>256</v>
      </c>
      <c r="C103" s="535"/>
      <c r="D103" s="535"/>
      <c r="E103" s="535"/>
      <c r="F103" s="536"/>
      <c r="G103" s="147">
        <v>0</v>
      </c>
      <c r="H103" s="145" t="s">
        <v>36</v>
      </c>
      <c r="I103" s="145" t="s">
        <v>36</v>
      </c>
      <c r="J103" s="146" t="s">
        <v>36</v>
      </c>
      <c r="K103" s="145" t="s">
        <v>36</v>
      </c>
      <c r="L103" s="144">
        <v>10851700</v>
      </c>
      <c r="M103" s="144">
        <v>0</v>
      </c>
      <c r="N103" s="144">
        <v>0</v>
      </c>
      <c r="O103" s="144">
        <v>0</v>
      </c>
      <c r="P103" s="143">
        <f>P10+P41+P49+P62+P69+P76+P87+P94</f>
        <v>21316376.620000001</v>
      </c>
      <c r="Q103" s="143" t="e">
        <f>Q10+Q41+Q49+Q62+Q69+Q76+Q87</f>
        <v>#REF!</v>
      </c>
      <c r="R103" s="143" t="e">
        <f>R10+R41+R49+R62+R69+R76+R87</f>
        <v>#REF!</v>
      </c>
      <c r="S103" s="143">
        <f>S10+S41+S49+S62+S69+S76+S87+S9</f>
        <v>16740300</v>
      </c>
      <c r="T103" s="143">
        <f>T10+T41+T49+T62+T69+T76+T87+T9</f>
        <v>17075700</v>
      </c>
      <c r="U103" s="142" t="s">
        <v>255</v>
      </c>
    </row>
  </sheetData>
  <mergeCells count="58">
    <mergeCell ref="B9:F9"/>
    <mergeCell ref="D73:F73"/>
    <mergeCell ref="E74:F74"/>
    <mergeCell ref="C56:F56"/>
    <mergeCell ref="C63:F63"/>
    <mergeCell ref="D65:F65"/>
    <mergeCell ref="D66:F66"/>
    <mergeCell ref="E67:F67"/>
    <mergeCell ref="B62:F62"/>
    <mergeCell ref="E60:F60"/>
    <mergeCell ref="C17:F17"/>
    <mergeCell ref="C50:F50"/>
    <mergeCell ref="D52:F52"/>
    <mergeCell ref="D53:F53"/>
    <mergeCell ref="E54:F54"/>
    <mergeCell ref="D19:F19"/>
    <mergeCell ref="D58:F58"/>
    <mergeCell ref="D59:F59"/>
    <mergeCell ref="B49:F49"/>
    <mergeCell ref="B69:F69"/>
    <mergeCell ref="B10:F10"/>
    <mergeCell ref="C11:F11"/>
    <mergeCell ref="D14:F14"/>
    <mergeCell ref="E15:F15"/>
    <mergeCell ref="D13:F13"/>
    <mergeCell ref="B41:F41"/>
    <mergeCell ref="D31:F31"/>
    <mergeCell ref="D20:F20"/>
    <mergeCell ref="E21:F21"/>
    <mergeCell ref="C29:F29"/>
    <mergeCell ref="D32:F32"/>
    <mergeCell ref="D38:F38"/>
    <mergeCell ref="C35:F35"/>
    <mergeCell ref="D37:F37"/>
    <mergeCell ref="I1:K1"/>
    <mergeCell ref="S5:T5"/>
    <mergeCell ref="I4:P4"/>
    <mergeCell ref="B8:F8"/>
    <mergeCell ref="A6:T6"/>
    <mergeCell ref="I3:T3"/>
    <mergeCell ref="B103:F103"/>
    <mergeCell ref="B87:F87"/>
    <mergeCell ref="E81:F81"/>
    <mergeCell ref="F83:G83"/>
    <mergeCell ref="B76:F76"/>
    <mergeCell ref="D80:F80"/>
    <mergeCell ref="C77:F77"/>
    <mergeCell ref="D91:F91"/>
    <mergeCell ref="D90:F90"/>
    <mergeCell ref="B94:F94"/>
    <mergeCell ref="C95:F95"/>
    <mergeCell ref="D97:F97"/>
    <mergeCell ref="D98:F98"/>
    <mergeCell ref="C42:F42"/>
    <mergeCell ref="D45:F45"/>
    <mergeCell ref="E46:F46"/>
    <mergeCell ref="D44:F44"/>
    <mergeCell ref="C70:F70"/>
  </mergeCells>
  <pageMargins left="0.39370078740157483" right="0.19685039370078741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0"/>
  <sheetViews>
    <sheetView workbookViewId="0"/>
  </sheetViews>
  <sheetFormatPr defaultRowHeight="15" x14ac:dyDescent="0.25"/>
  <cols>
    <col min="1" max="1" width="0.5703125" style="259" customWidth="1"/>
    <col min="2" max="2" width="0.7109375" style="259" customWidth="1"/>
    <col min="3" max="3" width="1.42578125" style="259" customWidth="1"/>
    <col min="4" max="4" width="0.7109375" style="259" customWidth="1"/>
    <col min="5" max="5" width="0.85546875" style="259" customWidth="1"/>
    <col min="6" max="8" width="9.140625" style="259"/>
    <col min="9" max="9" width="13.42578125" style="259" customWidth="1"/>
    <col min="10" max="10" width="6.7109375" style="259" customWidth="1"/>
    <col min="11" max="12" width="6.5703125" style="259" customWidth="1"/>
    <col min="13" max="13" width="13" style="260" customWidth="1"/>
    <col min="14" max="14" width="7.5703125" style="259" customWidth="1"/>
    <col min="15" max="15" width="15.140625" style="260" customWidth="1"/>
    <col min="16" max="16" width="14.42578125" style="260" customWidth="1"/>
    <col min="17" max="17" width="14.5703125" style="260" customWidth="1"/>
    <col min="18" max="18" width="9.140625" style="259"/>
    <col min="19" max="19" width="11.85546875" style="259" bestFit="1" customWidth="1"/>
    <col min="20" max="20" width="11.42578125" style="259" bestFit="1" customWidth="1"/>
    <col min="21" max="16384" width="9.140625" style="259"/>
  </cols>
  <sheetData>
    <row r="1" spans="1:20" ht="18.75" x14ac:dyDescent="0.3">
      <c r="A1" s="359"/>
      <c r="B1" s="359"/>
      <c r="C1" s="359"/>
      <c r="D1" s="359"/>
      <c r="E1" s="359"/>
      <c r="F1" s="359"/>
      <c r="G1" s="359"/>
      <c r="H1" s="359"/>
      <c r="I1" s="353"/>
      <c r="J1" s="358"/>
      <c r="K1" s="358"/>
      <c r="L1" s="358"/>
      <c r="M1" s="356" t="s">
        <v>334</v>
      </c>
      <c r="N1" s="356"/>
      <c r="O1" s="355"/>
      <c r="P1" s="355"/>
      <c r="Q1" s="354"/>
    </row>
    <row r="2" spans="1:20" ht="17.25" customHeight="1" x14ac:dyDescent="0.3">
      <c r="A2" s="353"/>
      <c r="B2" s="353"/>
      <c r="C2" s="353"/>
      <c r="D2" s="353"/>
      <c r="E2" s="353"/>
      <c r="F2" s="353"/>
      <c r="G2" s="353"/>
      <c r="H2" s="353"/>
      <c r="I2" s="353"/>
      <c r="J2" s="357"/>
      <c r="K2" s="357"/>
      <c r="L2" s="357"/>
      <c r="M2" s="356" t="s">
        <v>315</v>
      </c>
      <c r="N2" s="356"/>
      <c r="O2" s="355"/>
      <c r="P2" s="355"/>
      <c r="Q2" s="354"/>
    </row>
    <row r="3" spans="1:20" ht="18.75" x14ac:dyDescent="0.3">
      <c r="A3" s="353"/>
      <c r="B3" s="353"/>
      <c r="C3" s="353"/>
      <c r="D3" s="353"/>
      <c r="E3" s="353"/>
      <c r="F3" s="353"/>
      <c r="G3" s="353"/>
      <c r="H3" s="353"/>
      <c r="I3" s="353"/>
      <c r="J3" s="357"/>
      <c r="K3" s="357"/>
      <c r="L3" s="357"/>
      <c r="M3" s="356" t="s">
        <v>398</v>
      </c>
      <c r="N3" s="356"/>
      <c r="O3" s="355"/>
      <c r="P3" s="355"/>
      <c r="Q3" s="354"/>
    </row>
    <row r="4" spans="1:20" ht="33" customHeight="1" x14ac:dyDescent="0.25">
      <c r="A4" s="621" t="s">
        <v>333</v>
      </c>
      <c r="B4" s="621"/>
      <c r="C4" s="621"/>
      <c r="D4" s="621"/>
      <c r="E4" s="621"/>
      <c r="F4" s="621"/>
      <c r="G4" s="621"/>
      <c r="H4" s="621"/>
      <c r="I4" s="621"/>
      <c r="J4" s="621"/>
      <c r="K4" s="621"/>
      <c r="L4" s="621"/>
      <c r="M4" s="621"/>
      <c r="N4" s="621"/>
      <c r="O4" s="621"/>
      <c r="P4" s="621"/>
      <c r="Q4" s="621"/>
    </row>
    <row r="5" spans="1:20" ht="4.5" customHeight="1" x14ac:dyDescent="0.25">
      <c r="A5" s="621"/>
      <c r="B5" s="621"/>
      <c r="C5" s="621"/>
      <c r="D5" s="621"/>
      <c r="E5" s="621"/>
      <c r="F5" s="621"/>
      <c r="G5" s="621"/>
      <c r="H5" s="621"/>
      <c r="I5" s="621"/>
      <c r="J5" s="621"/>
      <c r="K5" s="621"/>
      <c r="L5" s="621"/>
      <c r="M5" s="621"/>
      <c r="N5" s="621"/>
      <c r="O5" s="621"/>
      <c r="P5" s="621"/>
      <c r="Q5" s="621"/>
    </row>
    <row r="6" spans="1:20" ht="19.5" thickBot="1" x14ac:dyDescent="0.3">
      <c r="A6" s="353" t="s">
        <v>255</v>
      </c>
      <c r="B6" s="353"/>
      <c r="C6" s="353"/>
      <c r="D6" s="353"/>
      <c r="E6" s="353"/>
      <c r="F6" s="353"/>
      <c r="G6" s="353"/>
      <c r="H6" s="353"/>
      <c r="I6" s="353"/>
      <c r="J6" s="352"/>
      <c r="K6" s="352"/>
      <c r="L6" s="352"/>
      <c r="M6" s="351"/>
      <c r="N6" s="351"/>
      <c r="O6" s="350"/>
      <c r="P6" s="350"/>
      <c r="Q6" s="349" t="s">
        <v>1</v>
      </c>
    </row>
    <row r="7" spans="1:20" ht="29.25" customHeight="1" x14ac:dyDescent="0.25">
      <c r="A7" s="622" t="s">
        <v>313</v>
      </c>
      <c r="B7" s="623"/>
      <c r="C7" s="623"/>
      <c r="D7" s="623"/>
      <c r="E7" s="623"/>
      <c r="F7" s="623"/>
      <c r="G7" s="623"/>
      <c r="H7" s="623"/>
      <c r="I7" s="623"/>
      <c r="J7" s="348" t="s">
        <v>332</v>
      </c>
      <c r="K7" s="348" t="s">
        <v>249</v>
      </c>
      <c r="L7" s="348" t="s">
        <v>248</v>
      </c>
      <c r="M7" s="348" t="s">
        <v>331</v>
      </c>
      <c r="N7" s="348" t="s">
        <v>330</v>
      </c>
      <c r="O7" s="348">
        <v>2024</v>
      </c>
      <c r="P7" s="348">
        <v>2025</v>
      </c>
      <c r="Q7" s="347">
        <v>2026</v>
      </c>
    </row>
    <row r="8" spans="1:20" ht="29.25" customHeight="1" thickBot="1" x14ac:dyDescent="0.3">
      <c r="A8" s="346"/>
      <c r="B8" s="345"/>
      <c r="C8" s="631" t="s">
        <v>245</v>
      </c>
      <c r="D8" s="632"/>
      <c r="E8" s="632"/>
      <c r="F8" s="632"/>
      <c r="G8" s="632"/>
      <c r="H8" s="632"/>
      <c r="I8" s="633"/>
      <c r="J8" s="342">
        <v>0</v>
      </c>
      <c r="K8" s="344">
        <v>0</v>
      </c>
      <c r="L8" s="344">
        <v>0</v>
      </c>
      <c r="M8" s="343">
        <v>0</v>
      </c>
      <c r="N8" s="342">
        <v>0</v>
      </c>
      <c r="O8" s="341">
        <v>0</v>
      </c>
      <c r="P8" s="341">
        <v>407875</v>
      </c>
      <c r="Q8" s="340">
        <v>830500</v>
      </c>
    </row>
    <row r="9" spans="1:20" ht="29.25" customHeight="1" x14ac:dyDescent="0.25">
      <c r="A9" s="618" t="s">
        <v>329</v>
      </c>
      <c r="B9" s="619"/>
      <c r="C9" s="619"/>
      <c r="D9" s="619"/>
      <c r="E9" s="619"/>
      <c r="F9" s="619"/>
      <c r="G9" s="619"/>
      <c r="H9" s="619"/>
      <c r="I9" s="620"/>
      <c r="J9" s="339">
        <v>137</v>
      </c>
      <c r="K9" s="338">
        <v>0</v>
      </c>
      <c r="L9" s="338">
        <v>0</v>
      </c>
      <c r="M9" s="337">
        <v>0</v>
      </c>
      <c r="N9" s="336">
        <v>0</v>
      </c>
      <c r="O9" s="335">
        <f>O126</f>
        <v>21316376.620000001</v>
      </c>
      <c r="P9" s="335">
        <f>P126</f>
        <v>16740300</v>
      </c>
      <c r="Q9" s="334">
        <f>Q126</f>
        <v>17075700</v>
      </c>
    </row>
    <row r="10" spans="1:20" ht="18.75" customHeight="1" x14ac:dyDescent="0.25">
      <c r="A10" s="603" t="s">
        <v>305</v>
      </c>
      <c r="B10" s="604"/>
      <c r="C10" s="604"/>
      <c r="D10" s="604"/>
      <c r="E10" s="604"/>
      <c r="F10" s="604"/>
      <c r="G10" s="604"/>
      <c r="H10" s="604"/>
      <c r="I10" s="604"/>
      <c r="J10" s="282">
        <v>137</v>
      </c>
      <c r="K10" s="295">
        <v>1</v>
      </c>
      <c r="L10" s="295">
        <v>0</v>
      </c>
      <c r="M10" s="280">
        <v>0</v>
      </c>
      <c r="N10" s="294">
        <v>0</v>
      </c>
      <c r="O10" s="293">
        <f>O11+O19+O38+O44</f>
        <v>6357296.8499999996</v>
      </c>
      <c r="P10" s="293">
        <f>P11+P22+P38+P44</f>
        <v>5739459.3900000006</v>
      </c>
      <c r="Q10" s="292">
        <f>Q11+Q19+Q38+Q44</f>
        <v>5769459.3900000006</v>
      </c>
    </row>
    <row r="11" spans="1:20" ht="60.75" customHeight="1" x14ac:dyDescent="0.25">
      <c r="A11" s="290"/>
      <c r="B11" s="289"/>
      <c r="C11" s="605" t="s">
        <v>304</v>
      </c>
      <c r="D11" s="605"/>
      <c r="E11" s="605"/>
      <c r="F11" s="605"/>
      <c r="G11" s="605"/>
      <c r="H11" s="605"/>
      <c r="I11" s="605"/>
      <c r="J11" s="282">
        <v>137</v>
      </c>
      <c r="K11" s="295">
        <v>1</v>
      </c>
      <c r="L11" s="295">
        <v>2</v>
      </c>
      <c r="M11" s="280">
        <v>0</v>
      </c>
      <c r="N11" s="294">
        <v>0</v>
      </c>
      <c r="O11" s="293">
        <f>O16</f>
        <v>1754631.5899999999</v>
      </c>
      <c r="P11" s="293">
        <f>P12</f>
        <v>1296761.8599999999</v>
      </c>
      <c r="Q11" s="292">
        <f>Q16</f>
        <v>1296761.8599999999</v>
      </c>
    </row>
    <row r="12" spans="1:20" ht="78" customHeight="1" x14ac:dyDescent="0.25">
      <c r="A12" s="290"/>
      <c r="B12" s="289"/>
      <c r="C12" s="291"/>
      <c r="D12" s="566" t="s">
        <v>279</v>
      </c>
      <c r="E12" s="567"/>
      <c r="F12" s="567"/>
      <c r="G12" s="567"/>
      <c r="H12" s="567"/>
      <c r="I12" s="568"/>
      <c r="J12" s="276">
        <v>137</v>
      </c>
      <c r="K12" s="286">
        <v>1</v>
      </c>
      <c r="L12" s="286">
        <v>2</v>
      </c>
      <c r="M12" s="275">
        <v>6700000000</v>
      </c>
      <c r="N12" s="284">
        <v>0</v>
      </c>
      <c r="O12" s="283">
        <f>O14</f>
        <v>1754631.5899999999</v>
      </c>
      <c r="P12" s="283">
        <f>P14</f>
        <v>1296761.8599999999</v>
      </c>
      <c r="Q12" s="274">
        <f>Q14</f>
        <v>1296761.8599999999</v>
      </c>
      <c r="T12" s="333"/>
    </row>
    <row r="13" spans="1:20" x14ac:dyDescent="0.25">
      <c r="A13" s="290"/>
      <c r="B13" s="289"/>
      <c r="C13" s="288"/>
      <c r="D13" s="566" t="s">
        <v>269</v>
      </c>
      <c r="E13" s="567"/>
      <c r="F13" s="567"/>
      <c r="G13" s="567"/>
      <c r="H13" s="567"/>
      <c r="I13" s="568"/>
      <c r="J13" s="276">
        <v>137</v>
      </c>
      <c r="K13" s="286">
        <v>1</v>
      </c>
      <c r="L13" s="286">
        <v>2</v>
      </c>
      <c r="M13" s="275">
        <v>6740000000</v>
      </c>
      <c r="N13" s="284">
        <v>0</v>
      </c>
      <c r="O13" s="283">
        <f>O14</f>
        <v>1754631.5899999999</v>
      </c>
      <c r="P13" s="283">
        <f>P14</f>
        <v>1296761.8599999999</v>
      </c>
      <c r="Q13" s="274">
        <f>Q14</f>
        <v>1296761.8599999999</v>
      </c>
      <c r="T13" s="333"/>
    </row>
    <row r="14" spans="1:20" ht="33.75" customHeight="1" x14ac:dyDescent="0.25">
      <c r="A14" s="290"/>
      <c r="B14" s="289"/>
      <c r="C14" s="288"/>
      <c r="D14" s="566" t="s">
        <v>268</v>
      </c>
      <c r="E14" s="567"/>
      <c r="F14" s="567"/>
      <c r="G14" s="567"/>
      <c r="H14" s="567"/>
      <c r="I14" s="568"/>
      <c r="J14" s="276">
        <v>137</v>
      </c>
      <c r="K14" s="286">
        <v>1</v>
      </c>
      <c r="L14" s="286">
        <v>2</v>
      </c>
      <c r="M14" s="275">
        <v>6740500000</v>
      </c>
      <c r="N14" s="284">
        <v>0</v>
      </c>
      <c r="O14" s="283">
        <f>O15</f>
        <v>1754631.5899999999</v>
      </c>
      <c r="P14" s="283">
        <f>P16</f>
        <v>1296761.8599999999</v>
      </c>
      <c r="Q14" s="274">
        <f>Q16</f>
        <v>1296761.8599999999</v>
      </c>
    </row>
    <row r="15" spans="1:20" x14ac:dyDescent="0.25">
      <c r="A15" s="290"/>
      <c r="B15" s="289"/>
      <c r="C15" s="288"/>
      <c r="D15" s="297"/>
      <c r="E15" s="562" t="s">
        <v>303</v>
      </c>
      <c r="F15" s="562"/>
      <c r="G15" s="562"/>
      <c r="H15" s="562"/>
      <c r="I15" s="562"/>
      <c r="J15" s="276">
        <v>137</v>
      </c>
      <c r="K15" s="286">
        <v>1</v>
      </c>
      <c r="L15" s="286">
        <v>2</v>
      </c>
      <c r="M15" s="318">
        <v>6740510010</v>
      </c>
      <c r="N15" s="284">
        <v>0</v>
      </c>
      <c r="O15" s="283">
        <f>O16</f>
        <v>1754631.5899999999</v>
      </c>
      <c r="P15" s="283">
        <f>P16</f>
        <v>1296761.8599999999</v>
      </c>
      <c r="Q15" s="274">
        <f>Q16</f>
        <v>1296761.8599999999</v>
      </c>
    </row>
    <row r="16" spans="1:20" ht="33" customHeight="1" x14ac:dyDescent="0.25">
      <c r="A16" s="290"/>
      <c r="B16" s="289"/>
      <c r="C16" s="288"/>
      <c r="D16" s="297"/>
      <c r="E16" s="297"/>
      <c r="F16" s="562" t="s">
        <v>289</v>
      </c>
      <c r="G16" s="562"/>
      <c r="H16" s="562"/>
      <c r="I16" s="562"/>
      <c r="J16" s="276">
        <v>137</v>
      </c>
      <c r="K16" s="286">
        <v>1</v>
      </c>
      <c r="L16" s="286">
        <v>2</v>
      </c>
      <c r="M16" s="318">
        <v>6740510010</v>
      </c>
      <c r="N16" s="284" t="s">
        <v>288</v>
      </c>
      <c r="O16" s="283">
        <f>O17+O18</f>
        <v>1754631.5899999999</v>
      </c>
      <c r="P16" s="283">
        <f>P17+P18</f>
        <v>1296761.8599999999</v>
      </c>
      <c r="Q16" s="274">
        <f>Q17+Q18</f>
        <v>1296761.8599999999</v>
      </c>
    </row>
    <row r="17" spans="1:19" ht="29.25" customHeight="1" x14ac:dyDescent="0.25">
      <c r="A17" s="290"/>
      <c r="B17" s="289"/>
      <c r="C17" s="288"/>
      <c r="D17" s="297"/>
      <c r="E17" s="297"/>
      <c r="F17" s="582" t="s">
        <v>322</v>
      </c>
      <c r="G17" s="582"/>
      <c r="H17" s="582"/>
      <c r="I17" s="582"/>
      <c r="J17" s="276">
        <v>137</v>
      </c>
      <c r="K17" s="286">
        <v>1</v>
      </c>
      <c r="L17" s="286">
        <v>2</v>
      </c>
      <c r="M17" s="318">
        <v>6740510010</v>
      </c>
      <c r="N17" s="284">
        <v>121</v>
      </c>
      <c r="O17" s="283">
        <v>1348571.13</v>
      </c>
      <c r="P17" s="283">
        <v>995976.85</v>
      </c>
      <c r="Q17" s="274">
        <v>995976.85</v>
      </c>
    </row>
    <row r="18" spans="1:19" ht="60" customHeight="1" x14ac:dyDescent="0.25">
      <c r="A18" s="290"/>
      <c r="B18" s="289"/>
      <c r="C18" s="288"/>
      <c r="D18" s="297"/>
      <c r="E18" s="297"/>
      <c r="F18" s="627" t="s">
        <v>321</v>
      </c>
      <c r="G18" s="627"/>
      <c r="H18" s="627"/>
      <c r="I18" s="627"/>
      <c r="J18" s="276">
        <v>137</v>
      </c>
      <c r="K18" s="286">
        <v>1</v>
      </c>
      <c r="L18" s="286">
        <v>2</v>
      </c>
      <c r="M18" s="318">
        <v>6740510010</v>
      </c>
      <c r="N18" s="284">
        <v>129</v>
      </c>
      <c r="O18" s="283">
        <v>406060.46</v>
      </c>
      <c r="P18" s="283">
        <v>300785.01</v>
      </c>
      <c r="Q18" s="274">
        <v>300785.01</v>
      </c>
    </row>
    <row r="19" spans="1:19" ht="86.25" customHeight="1" x14ac:dyDescent="0.25">
      <c r="A19" s="290"/>
      <c r="B19" s="289"/>
      <c r="C19" s="583" t="s">
        <v>302</v>
      </c>
      <c r="D19" s="584"/>
      <c r="E19" s="584"/>
      <c r="F19" s="584"/>
      <c r="G19" s="584"/>
      <c r="H19" s="584"/>
      <c r="I19" s="585"/>
      <c r="J19" s="282">
        <v>137</v>
      </c>
      <c r="K19" s="295">
        <v>1</v>
      </c>
      <c r="L19" s="295">
        <v>4</v>
      </c>
      <c r="M19" s="324">
        <v>0</v>
      </c>
      <c r="N19" s="294">
        <v>0</v>
      </c>
      <c r="O19" s="293">
        <f>O20</f>
        <v>4498415.26</v>
      </c>
      <c r="P19" s="293">
        <f>P20</f>
        <v>4337171.53</v>
      </c>
      <c r="Q19" s="292">
        <f>Q20</f>
        <v>4367171.53</v>
      </c>
    </row>
    <row r="20" spans="1:19" ht="78" customHeight="1" x14ac:dyDescent="0.25">
      <c r="A20" s="290"/>
      <c r="B20" s="289"/>
      <c r="C20" s="291"/>
      <c r="D20" s="566" t="s">
        <v>279</v>
      </c>
      <c r="E20" s="567"/>
      <c r="F20" s="567"/>
      <c r="G20" s="567"/>
      <c r="H20" s="567"/>
      <c r="I20" s="568"/>
      <c r="J20" s="276">
        <v>137</v>
      </c>
      <c r="K20" s="286">
        <v>1</v>
      </c>
      <c r="L20" s="286">
        <v>4</v>
      </c>
      <c r="M20" s="275">
        <v>6700000000</v>
      </c>
      <c r="N20" s="284">
        <v>0</v>
      </c>
      <c r="O20" s="283">
        <f>O22</f>
        <v>4498415.26</v>
      </c>
      <c r="P20" s="283">
        <f>P22</f>
        <v>4337171.53</v>
      </c>
      <c r="Q20" s="274">
        <f>Q22</f>
        <v>4367171.53</v>
      </c>
    </row>
    <row r="21" spans="1:19" x14ac:dyDescent="0.25">
      <c r="A21" s="290"/>
      <c r="B21" s="289"/>
      <c r="C21" s="288"/>
      <c r="D21" s="566" t="s">
        <v>269</v>
      </c>
      <c r="E21" s="567"/>
      <c r="F21" s="567"/>
      <c r="G21" s="567"/>
      <c r="H21" s="567"/>
      <c r="I21" s="568"/>
      <c r="J21" s="276">
        <v>137</v>
      </c>
      <c r="K21" s="286">
        <v>1</v>
      </c>
      <c r="L21" s="286">
        <v>4</v>
      </c>
      <c r="M21" s="275">
        <v>6740000000</v>
      </c>
      <c r="N21" s="284">
        <v>0</v>
      </c>
      <c r="O21" s="283">
        <f>O22</f>
        <v>4498415.26</v>
      </c>
      <c r="P21" s="283">
        <f>P22</f>
        <v>4337171.53</v>
      </c>
      <c r="Q21" s="274">
        <f>Q22</f>
        <v>4367171.53</v>
      </c>
    </row>
    <row r="22" spans="1:19" ht="33.75" customHeight="1" x14ac:dyDescent="0.25">
      <c r="A22" s="290"/>
      <c r="B22" s="289"/>
      <c r="C22" s="288"/>
      <c r="D22" s="566" t="s">
        <v>268</v>
      </c>
      <c r="E22" s="567"/>
      <c r="F22" s="567"/>
      <c r="G22" s="567"/>
      <c r="H22" s="567"/>
      <c r="I22" s="568"/>
      <c r="J22" s="276">
        <v>137</v>
      </c>
      <c r="K22" s="286">
        <v>1</v>
      </c>
      <c r="L22" s="286">
        <v>4</v>
      </c>
      <c r="M22" s="275">
        <v>6740500000</v>
      </c>
      <c r="N22" s="284">
        <v>0</v>
      </c>
      <c r="O22" s="283">
        <f>O24+O28+O35+O31+O37</f>
        <v>4498415.26</v>
      </c>
      <c r="P22" s="283">
        <f>P24+P28+P35+P31+P37</f>
        <v>4337171.53</v>
      </c>
      <c r="Q22" s="283">
        <f>Q24+Q28+Q35+Q31+Q37</f>
        <v>4367171.53</v>
      </c>
      <c r="S22" s="332"/>
    </row>
    <row r="23" spans="1:19" ht="22.5" customHeight="1" x14ac:dyDescent="0.25">
      <c r="A23" s="290"/>
      <c r="B23" s="289"/>
      <c r="C23" s="288"/>
      <c r="D23" s="297"/>
      <c r="E23" s="562" t="s">
        <v>328</v>
      </c>
      <c r="F23" s="562"/>
      <c r="G23" s="562"/>
      <c r="H23" s="562"/>
      <c r="I23" s="562"/>
      <c r="J23" s="276">
        <v>137</v>
      </c>
      <c r="K23" s="286">
        <v>1</v>
      </c>
      <c r="L23" s="286">
        <v>4</v>
      </c>
      <c r="M23" s="275">
        <v>6740510020</v>
      </c>
      <c r="N23" s="284">
        <v>0</v>
      </c>
      <c r="O23" s="283">
        <f>O24+O28+O31</f>
        <v>4391815.26</v>
      </c>
      <c r="P23" s="283">
        <f>P24+P28+P31</f>
        <v>4230571.53</v>
      </c>
      <c r="Q23" s="283">
        <f>Q24+Q28+Q31</f>
        <v>4260571.53</v>
      </c>
    </row>
    <row r="24" spans="1:19" ht="31.5" customHeight="1" x14ac:dyDescent="0.25">
      <c r="A24" s="290"/>
      <c r="B24" s="289"/>
      <c r="C24" s="288"/>
      <c r="D24" s="297"/>
      <c r="E24" s="297"/>
      <c r="F24" s="562" t="s">
        <v>289</v>
      </c>
      <c r="G24" s="562"/>
      <c r="H24" s="562"/>
      <c r="I24" s="562"/>
      <c r="J24" s="276">
        <v>137</v>
      </c>
      <c r="K24" s="286">
        <v>1</v>
      </c>
      <c r="L24" s="286">
        <v>4</v>
      </c>
      <c r="M24" s="275">
        <v>6740510020</v>
      </c>
      <c r="N24" s="284" t="s">
        <v>288</v>
      </c>
      <c r="O24" s="283">
        <f>O25+O27+O26</f>
        <v>3421234.45</v>
      </c>
      <c r="P24" s="283">
        <f>P25+P27</f>
        <v>3290571.5300000003</v>
      </c>
      <c r="Q24" s="274">
        <f>Q25+Q27</f>
        <v>3290571.5300000003</v>
      </c>
    </row>
    <row r="25" spans="1:19" ht="32.25" customHeight="1" x14ac:dyDescent="0.25">
      <c r="A25" s="290"/>
      <c r="B25" s="289"/>
      <c r="C25" s="288"/>
      <c r="D25" s="297"/>
      <c r="E25" s="297"/>
      <c r="F25" s="582" t="s">
        <v>322</v>
      </c>
      <c r="G25" s="582"/>
      <c r="H25" s="582"/>
      <c r="I25" s="582"/>
      <c r="J25" s="276">
        <v>137</v>
      </c>
      <c r="K25" s="286">
        <v>1</v>
      </c>
      <c r="L25" s="286">
        <v>4</v>
      </c>
      <c r="M25" s="275">
        <v>6740510020</v>
      </c>
      <c r="N25" s="284">
        <v>121</v>
      </c>
      <c r="O25" s="283">
        <v>2594547.23</v>
      </c>
      <c r="P25" s="283">
        <v>2527320.6800000002</v>
      </c>
      <c r="Q25" s="274">
        <v>2527320.6800000002</v>
      </c>
    </row>
    <row r="26" spans="1:19" ht="32.25" customHeight="1" x14ac:dyDescent="0.25">
      <c r="A26" s="290"/>
      <c r="B26" s="289"/>
      <c r="C26" s="288"/>
      <c r="D26" s="297"/>
      <c r="E26" s="297"/>
      <c r="F26" s="563" t="s">
        <v>327</v>
      </c>
      <c r="G26" s="564"/>
      <c r="H26" s="564"/>
      <c r="I26" s="565"/>
      <c r="J26" s="276">
        <v>137</v>
      </c>
      <c r="K26" s="286">
        <v>1</v>
      </c>
      <c r="L26" s="286">
        <v>4</v>
      </c>
      <c r="M26" s="275">
        <v>6740510020</v>
      </c>
      <c r="N26" s="284">
        <v>122</v>
      </c>
      <c r="O26" s="283">
        <v>33129</v>
      </c>
      <c r="P26" s="283">
        <v>0</v>
      </c>
      <c r="Q26" s="274">
        <v>0</v>
      </c>
    </row>
    <row r="27" spans="1:19" ht="61.5" customHeight="1" x14ac:dyDescent="0.25">
      <c r="A27" s="290"/>
      <c r="B27" s="289"/>
      <c r="C27" s="288"/>
      <c r="D27" s="297"/>
      <c r="E27" s="297"/>
      <c r="F27" s="582" t="s">
        <v>321</v>
      </c>
      <c r="G27" s="582"/>
      <c r="H27" s="582"/>
      <c r="I27" s="582"/>
      <c r="J27" s="276">
        <v>137</v>
      </c>
      <c r="K27" s="286">
        <v>1</v>
      </c>
      <c r="L27" s="286">
        <v>4</v>
      </c>
      <c r="M27" s="275">
        <v>6740510020</v>
      </c>
      <c r="N27" s="284">
        <v>129</v>
      </c>
      <c r="O27" s="283">
        <v>793558.22</v>
      </c>
      <c r="P27" s="283">
        <v>763250.85</v>
      </c>
      <c r="Q27" s="274">
        <v>763250.85</v>
      </c>
    </row>
    <row r="28" spans="1:19" ht="48" customHeight="1" x14ac:dyDescent="0.25">
      <c r="A28" s="290"/>
      <c r="B28" s="289"/>
      <c r="C28" s="288"/>
      <c r="D28" s="297"/>
      <c r="E28" s="297"/>
      <c r="F28" s="562" t="s">
        <v>258</v>
      </c>
      <c r="G28" s="562"/>
      <c r="H28" s="562"/>
      <c r="I28" s="562"/>
      <c r="J28" s="276">
        <v>137</v>
      </c>
      <c r="K28" s="286">
        <v>1</v>
      </c>
      <c r="L28" s="286">
        <v>4</v>
      </c>
      <c r="M28" s="275">
        <v>6740510020</v>
      </c>
      <c r="N28" s="284" t="s">
        <v>276</v>
      </c>
      <c r="O28" s="283">
        <f>O29+O30</f>
        <v>939533</v>
      </c>
      <c r="P28" s="283">
        <f>P29+P30</f>
        <v>860000</v>
      </c>
      <c r="Q28" s="274">
        <f>Q29+Q30</f>
        <v>890000</v>
      </c>
    </row>
    <row r="29" spans="1:19" ht="19.5" customHeight="1" x14ac:dyDescent="0.25">
      <c r="A29" s="290"/>
      <c r="B29" s="289"/>
      <c r="C29" s="288"/>
      <c r="D29" s="297"/>
      <c r="E29" s="297"/>
      <c r="F29" s="582" t="s">
        <v>318</v>
      </c>
      <c r="G29" s="582"/>
      <c r="H29" s="582"/>
      <c r="I29" s="582"/>
      <c r="J29" s="276">
        <v>137</v>
      </c>
      <c r="K29" s="286">
        <v>1</v>
      </c>
      <c r="L29" s="286">
        <v>4</v>
      </c>
      <c r="M29" s="275">
        <v>6740510020</v>
      </c>
      <c r="N29" s="284">
        <v>244</v>
      </c>
      <c r="O29" s="283">
        <v>909533</v>
      </c>
      <c r="P29" s="283">
        <v>820000</v>
      </c>
      <c r="Q29" s="274">
        <v>850000</v>
      </c>
    </row>
    <row r="30" spans="1:19" ht="18.75" customHeight="1" x14ac:dyDescent="0.25">
      <c r="A30" s="290"/>
      <c r="B30" s="289"/>
      <c r="C30" s="288"/>
      <c r="D30" s="297"/>
      <c r="E30" s="297"/>
      <c r="F30" s="563" t="s">
        <v>320</v>
      </c>
      <c r="G30" s="564"/>
      <c r="H30" s="564"/>
      <c r="I30" s="565"/>
      <c r="J30" s="276">
        <v>137</v>
      </c>
      <c r="K30" s="286">
        <v>1</v>
      </c>
      <c r="L30" s="286">
        <v>4</v>
      </c>
      <c r="M30" s="275">
        <v>6740510020</v>
      </c>
      <c r="N30" s="284">
        <v>247</v>
      </c>
      <c r="O30" s="283">
        <v>30000</v>
      </c>
      <c r="P30" s="283">
        <v>40000</v>
      </c>
      <c r="Q30" s="274">
        <v>40000</v>
      </c>
    </row>
    <row r="31" spans="1:19" ht="16.5" customHeight="1" x14ac:dyDescent="0.25">
      <c r="A31" s="290"/>
      <c r="B31" s="289"/>
      <c r="C31" s="288"/>
      <c r="D31" s="297"/>
      <c r="E31" s="297"/>
      <c r="F31" s="562" t="s">
        <v>291</v>
      </c>
      <c r="G31" s="562"/>
      <c r="H31" s="562"/>
      <c r="I31" s="562"/>
      <c r="J31" s="276">
        <v>137</v>
      </c>
      <c r="K31" s="286">
        <v>1</v>
      </c>
      <c r="L31" s="286">
        <v>4</v>
      </c>
      <c r="M31" s="275">
        <v>6740510020</v>
      </c>
      <c r="N31" s="284">
        <v>850</v>
      </c>
      <c r="O31" s="283">
        <f>O32+O33</f>
        <v>31047.81</v>
      </c>
      <c r="P31" s="283">
        <v>80000</v>
      </c>
      <c r="Q31" s="274">
        <v>80000</v>
      </c>
    </row>
    <row r="32" spans="1:19" ht="30.75" customHeight="1" x14ac:dyDescent="0.25">
      <c r="A32" s="290"/>
      <c r="B32" s="289"/>
      <c r="C32" s="288"/>
      <c r="D32" s="297"/>
      <c r="E32" s="297"/>
      <c r="F32" s="562" t="s">
        <v>326</v>
      </c>
      <c r="G32" s="562"/>
      <c r="H32" s="562"/>
      <c r="I32" s="562"/>
      <c r="J32" s="276">
        <v>137</v>
      </c>
      <c r="K32" s="286">
        <v>1</v>
      </c>
      <c r="L32" s="286">
        <v>4</v>
      </c>
      <c r="M32" s="275">
        <v>6740510020</v>
      </c>
      <c r="N32" s="284">
        <v>851</v>
      </c>
      <c r="O32" s="283">
        <v>30849</v>
      </c>
      <c r="P32" s="283">
        <v>38000</v>
      </c>
      <c r="Q32" s="274">
        <v>38000</v>
      </c>
    </row>
    <row r="33" spans="1:17" ht="15.75" customHeight="1" x14ac:dyDescent="0.25">
      <c r="A33" s="290"/>
      <c r="B33" s="289"/>
      <c r="C33" s="288"/>
      <c r="D33" s="297"/>
      <c r="E33" s="297"/>
      <c r="F33" s="562" t="s">
        <v>323</v>
      </c>
      <c r="G33" s="562"/>
      <c r="H33" s="562"/>
      <c r="I33" s="562"/>
      <c r="J33" s="276">
        <v>137</v>
      </c>
      <c r="K33" s="286">
        <v>1</v>
      </c>
      <c r="L33" s="286">
        <v>4</v>
      </c>
      <c r="M33" s="275">
        <v>6740510020</v>
      </c>
      <c r="N33" s="284">
        <v>853</v>
      </c>
      <c r="O33" s="283">
        <v>198.81</v>
      </c>
      <c r="P33" s="283">
        <v>42000</v>
      </c>
      <c r="Q33" s="274">
        <v>42000</v>
      </c>
    </row>
    <row r="34" spans="1:17" ht="126" customHeight="1" x14ac:dyDescent="0.25">
      <c r="A34" s="290"/>
      <c r="B34" s="289"/>
      <c r="C34" s="288"/>
      <c r="D34" s="297"/>
      <c r="E34" s="297"/>
      <c r="F34" s="563" t="s">
        <v>299</v>
      </c>
      <c r="G34" s="564"/>
      <c r="H34" s="564"/>
      <c r="I34" s="565"/>
      <c r="J34" s="276">
        <v>137</v>
      </c>
      <c r="K34" s="286">
        <v>1</v>
      </c>
      <c r="L34" s="286">
        <v>4</v>
      </c>
      <c r="M34" s="299" t="s">
        <v>298</v>
      </c>
      <c r="N34" s="284">
        <v>0</v>
      </c>
      <c r="O34" s="283">
        <f>O35</f>
        <v>31600</v>
      </c>
      <c r="P34" s="283">
        <f>P35</f>
        <v>31600</v>
      </c>
      <c r="Q34" s="274">
        <f>Q35</f>
        <v>31600</v>
      </c>
    </row>
    <row r="35" spans="1:17" ht="16.5" customHeight="1" x14ac:dyDescent="0.25">
      <c r="A35" s="290"/>
      <c r="B35" s="289"/>
      <c r="C35" s="288"/>
      <c r="D35" s="297"/>
      <c r="E35" s="297"/>
      <c r="F35" s="562" t="s">
        <v>60</v>
      </c>
      <c r="G35" s="562"/>
      <c r="H35" s="562"/>
      <c r="I35" s="562"/>
      <c r="J35" s="276">
        <v>137</v>
      </c>
      <c r="K35" s="286">
        <v>1</v>
      </c>
      <c r="L35" s="286">
        <v>4</v>
      </c>
      <c r="M35" s="299" t="s">
        <v>298</v>
      </c>
      <c r="N35" s="284" t="s">
        <v>295</v>
      </c>
      <c r="O35" s="283">
        <v>31600</v>
      </c>
      <c r="P35" s="283">
        <v>31600</v>
      </c>
      <c r="Q35" s="274">
        <v>31600</v>
      </c>
    </row>
    <row r="36" spans="1:17" ht="143.25" customHeight="1" x14ac:dyDescent="0.25">
      <c r="A36" s="290"/>
      <c r="B36" s="289"/>
      <c r="C36" s="288"/>
      <c r="D36" s="297"/>
      <c r="E36" s="297"/>
      <c r="F36" s="563" t="s">
        <v>297</v>
      </c>
      <c r="G36" s="564"/>
      <c r="H36" s="564"/>
      <c r="I36" s="565"/>
      <c r="J36" s="276">
        <v>134</v>
      </c>
      <c r="K36" s="286">
        <v>1</v>
      </c>
      <c r="L36" s="286">
        <v>4</v>
      </c>
      <c r="M36" s="299" t="s">
        <v>296</v>
      </c>
      <c r="N36" s="284">
        <v>0</v>
      </c>
      <c r="O36" s="283">
        <f>O37</f>
        <v>75000</v>
      </c>
      <c r="P36" s="283">
        <f>P37</f>
        <v>75000</v>
      </c>
      <c r="Q36" s="274">
        <f>Q37</f>
        <v>75000</v>
      </c>
    </row>
    <row r="37" spans="1:17" ht="16.5" customHeight="1" x14ac:dyDescent="0.25">
      <c r="A37" s="290"/>
      <c r="B37" s="289"/>
      <c r="C37" s="288"/>
      <c r="D37" s="297"/>
      <c r="E37" s="297"/>
      <c r="F37" s="563" t="s">
        <v>60</v>
      </c>
      <c r="G37" s="564"/>
      <c r="H37" s="564"/>
      <c r="I37" s="565"/>
      <c r="J37" s="276">
        <v>137</v>
      </c>
      <c r="K37" s="286">
        <v>1</v>
      </c>
      <c r="L37" s="286">
        <v>4</v>
      </c>
      <c r="M37" s="299" t="s">
        <v>296</v>
      </c>
      <c r="N37" s="284">
        <v>540</v>
      </c>
      <c r="O37" s="283">
        <v>75000</v>
      </c>
      <c r="P37" s="283">
        <v>75000</v>
      </c>
      <c r="Q37" s="274">
        <v>75000</v>
      </c>
    </row>
    <row r="38" spans="1:17" ht="68.25" customHeight="1" x14ac:dyDescent="0.25">
      <c r="A38" s="331"/>
      <c r="B38" s="330"/>
      <c r="C38" s="329"/>
      <c r="D38" s="605" t="s">
        <v>241</v>
      </c>
      <c r="E38" s="606"/>
      <c r="F38" s="606"/>
      <c r="G38" s="606"/>
      <c r="H38" s="606"/>
      <c r="I38" s="606"/>
      <c r="J38" s="282">
        <v>137</v>
      </c>
      <c r="K38" s="295">
        <v>1</v>
      </c>
      <c r="L38" s="295">
        <v>6</v>
      </c>
      <c r="M38" s="324">
        <v>0</v>
      </c>
      <c r="N38" s="294">
        <v>0</v>
      </c>
      <c r="O38" s="293">
        <f>O43</f>
        <v>93526</v>
      </c>
      <c r="P38" s="293">
        <f t="shared" ref="P38:Q42" si="0">P39</f>
        <v>93526</v>
      </c>
      <c r="Q38" s="292">
        <f t="shared" si="0"/>
        <v>93526</v>
      </c>
    </row>
    <row r="39" spans="1:17" ht="78" customHeight="1" x14ac:dyDescent="0.25">
      <c r="A39" s="290"/>
      <c r="B39" s="289"/>
      <c r="C39" s="291"/>
      <c r="D39" s="566" t="s">
        <v>279</v>
      </c>
      <c r="E39" s="567"/>
      <c r="F39" s="567"/>
      <c r="G39" s="567"/>
      <c r="H39" s="567"/>
      <c r="I39" s="568"/>
      <c r="J39" s="276">
        <v>137</v>
      </c>
      <c r="K39" s="286">
        <v>1</v>
      </c>
      <c r="L39" s="286">
        <v>6</v>
      </c>
      <c r="M39" s="275">
        <v>6700000000</v>
      </c>
      <c r="N39" s="284">
        <v>0</v>
      </c>
      <c r="O39" s="283">
        <f>O40</f>
        <v>93526</v>
      </c>
      <c r="P39" s="283">
        <f t="shared" si="0"/>
        <v>93526</v>
      </c>
      <c r="Q39" s="274">
        <f t="shared" si="0"/>
        <v>93526</v>
      </c>
    </row>
    <row r="40" spans="1:17" x14ac:dyDescent="0.25">
      <c r="A40" s="290"/>
      <c r="B40" s="289"/>
      <c r="C40" s="288"/>
      <c r="D40" s="566" t="s">
        <v>269</v>
      </c>
      <c r="E40" s="567"/>
      <c r="F40" s="567"/>
      <c r="G40" s="567"/>
      <c r="H40" s="567"/>
      <c r="I40" s="568"/>
      <c r="J40" s="276">
        <v>137</v>
      </c>
      <c r="K40" s="286">
        <v>1</v>
      </c>
      <c r="L40" s="286">
        <v>6</v>
      </c>
      <c r="M40" s="275">
        <v>6740000000</v>
      </c>
      <c r="N40" s="284">
        <v>0</v>
      </c>
      <c r="O40" s="283">
        <f>O41</f>
        <v>93526</v>
      </c>
      <c r="P40" s="283">
        <f t="shared" si="0"/>
        <v>93526</v>
      </c>
      <c r="Q40" s="274">
        <f t="shared" si="0"/>
        <v>93526</v>
      </c>
    </row>
    <row r="41" spans="1:17" ht="33.75" customHeight="1" x14ac:dyDescent="0.25">
      <c r="A41" s="290"/>
      <c r="B41" s="289"/>
      <c r="C41" s="288"/>
      <c r="D41" s="566" t="s">
        <v>268</v>
      </c>
      <c r="E41" s="567"/>
      <c r="F41" s="567"/>
      <c r="G41" s="567"/>
      <c r="H41" s="567"/>
      <c r="I41" s="568"/>
      <c r="J41" s="276">
        <v>137</v>
      </c>
      <c r="K41" s="286">
        <v>1</v>
      </c>
      <c r="L41" s="286">
        <v>6</v>
      </c>
      <c r="M41" s="275">
        <v>6740500000</v>
      </c>
      <c r="N41" s="284">
        <v>0</v>
      </c>
      <c r="O41" s="283">
        <f>O42</f>
        <v>93526</v>
      </c>
      <c r="P41" s="283">
        <f t="shared" si="0"/>
        <v>93526</v>
      </c>
      <c r="Q41" s="274">
        <f t="shared" si="0"/>
        <v>93526</v>
      </c>
    </row>
    <row r="42" spans="1:17" ht="114.75" customHeight="1" x14ac:dyDescent="0.25">
      <c r="A42" s="298"/>
      <c r="B42" s="289"/>
      <c r="C42" s="288"/>
      <c r="D42" s="327"/>
      <c r="E42" s="327"/>
      <c r="F42" s="564" t="s">
        <v>294</v>
      </c>
      <c r="G42" s="574"/>
      <c r="H42" s="574"/>
      <c r="I42" s="575"/>
      <c r="J42" s="276">
        <v>137</v>
      </c>
      <c r="K42" s="286">
        <v>1</v>
      </c>
      <c r="L42" s="286">
        <v>6</v>
      </c>
      <c r="M42" s="326" t="s">
        <v>293</v>
      </c>
      <c r="N42" s="284">
        <v>0</v>
      </c>
      <c r="O42" s="283">
        <f>O43</f>
        <v>93526</v>
      </c>
      <c r="P42" s="283">
        <f t="shared" si="0"/>
        <v>93526</v>
      </c>
      <c r="Q42" s="274">
        <f t="shared" si="0"/>
        <v>93526</v>
      </c>
    </row>
    <row r="43" spans="1:17" ht="19.5" customHeight="1" x14ac:dyDescent="0.25">
      <c r="A43" s="328"/>
      <c r="B43" s="289"/>
      <c r="C43" s="288"/>
      <c r="D43" s="327"/>
      <c r="E43" s="327"/>
      <c r="F43" s="564" t="s">
        <v>60</v>
      </c>
      <c r="G43" s="574"/>
      <c r="H43" s="574"/>
      <c r="I43" s="575"/>
      <c r="J43" s="276">
        <v>137</v>
      </c>
      <c r="K43" s="286">
        <v>1</v>
      </c>
      <c r="L43" s="286">
        <v>6</v>
      </c>
      <c r="M43" s="326" t="s">
        <v>293</v>
      </c>
      <c r="N43" s="284">
        <v>540</v>
      </c>
      <c r="O43" s="283">
        <v>93526</v>
      </c>
      <c r="P43" s="283">
        <v>93526</v>
      </c>
      <c r="Q43" s="274">
        <v>93526</v>
      </c>
    </row>
    <row r="44" spans="1:17" ht="19.5" customHeight="1" x14ac:dyDescent="0.25">
      <c r="A44" s="325"/>
      <c r="B44" s="289"/>
      <c r="C44" s="288"/>
      <c r="D44" s="569" t="s">
        <v>325</v>
      </c>
      <c r="E44" s="570"/>
      <c r="F44" s="570"/>
      <c r="G44" s="570"/>
      <c r="H44" s="570"/>
      <c r="I44" s="570"/>
      <c r="J44" s="282">
        <v>137</v>
      </c>
      <c r="K44" s="295">
        <v>1</v>
      </c>
      <c r="L44" s="295">
        <v>13</v>
      </c>
      <c r="M44" s="324">
        <v>0</v>
      </c>
      <c r="N44" s="294">
        <v>0</v>
      </c>
      <c r="O44" s="293">
        <f t="shared" ref="O44:Q49" si="1">O45</f>
        <v>10724</v>
      </c>
      <c r="P44" s="293">
        <f t="shared" si="1"/>
        <v>12000</v>
      </c>
      <c r="Q44" s="292">
        <f t="shared" si="1"/>
        <v>12000</v>
      </c>
    </row>
    <row r="45" spans="1:17" ht="78" customHeight="1" x14ac:dyDescent="0.25">
      <c r="A45" s="290"/>
      <c r="B45" s="289"/>
      <c r="C45" s="291"/>
      <c r="D45" s="566" t="s">
        <v>279</v>
      </c>
      <c r="E45" s="567"/>
      <c r="F45" s="567"/>
      <c r="G45" s="567"/>
      <c r="H45" s="567"/>
      <c r="I45" s="568"/>
      <c r="J45" s="276">
        <v>137</v>
      </c>
      <c r="K45" s="286">
        <v>1</v>
      </c>
      <c r="L45" s="286">
        <v>13</v>
      </c>
      <c r="M45" s="275">
        <v>6700000000</v>
      </c>
      <c r="N45" s="284">
        <v>0</v>
      </c>
      <c r="O45" s="283">
        <f t="shared" si="1"/>
        <v>10724</v>
      </c>
      <c r="P45" s="283">
        <f t="shared" si="1"/>
        <v>12000</v>
      </c>
      <c r="Q45" s="274">
        <f t="shared" si="1"/>
        <v>12000</v>
      </c>
    </row>
    <row r="46" spans="1:17" x14ac:dyDescent="0.25">
      <c r="A46" s="290"/>
      <c r="B46" s="289"/>
      <c r="C46" s="288"/>
      <c r="D46" s="566" t="s">
        <v>269</v>
      </c>
      <c r="E46" s="567"/>
      <c r="F46" s="567"/>
      <c r="G46" s="567"/>
      <c r="H46" s="567"/>
      <c r="I46" s="568"/>
      <c r="J46" s="276">
        <v>137</v>
      </c>
      <c r="K46" s="286">
        <v>1</v>
      </c>
      <c r="L46" s="286">
        <v>13</v>
      </c>
      <c r="M46" s="275">
        <v>6740000000</v>
      </c>
      <c r="N46" s="284">
        <v>0</v>
      </c>
      <c r="O46" s="283">
        <f t="shared" si="1"/>
        <v>10724</v>
      </c>
      <c r="P46" s="283">
        <f t="shared" si="1"/>
        <v>12000</v>
      </c>
      <c r="Q46" s="274">
        <f t="shared" si="1"/>
        <v>12000</v>
      </c>
    </row>
    <row r="47" spans="1:17" ht="33.75" customHeight="1" x14ac:dyDescent="0.25">
      <c r="A47" s="290"/>
      <c r="B47" s="289"/>
      <c r="C47" s="288"/>
      <c r="D47" s="566" t="s">
        <v>268</v>
      </c>
      <c r="E47" s="567"/>
      <c r="F47" s="567"/>
      <c r="G47" s="567"/>
      <c r="H47" s="567"/>
      <c r="I47" s="568"/>
      <c r="J47" s="276">
        <v>137</v>
      </c>
      <c r="K47" s="286">
        <v>1</v>
      </c>
      <c r="L47" s="286">
        <v>13</v>
      </c>
      <c r="M47" s="275">
        <v>6740500000</v>
      </c>
      <c r="N47" s="284">
        <v>0</v>
      </c>
      <c r="O47" s="283">
        <f t="shared" si="1"/>
        <v>10724</v>
      </c>
      <c r="P47" s="283">
        <f t="shared" si="1"/>
        <v>12000</v>
      </c>
      <c r="Q47" s="274">
        <f t="shared" si="1"/>
        <v>12000</v>
      </c>
    </row>
    <row r="48" spans="1:17" ht="30.75" customHeight="1" x14ac:dyDescent="0.25">
      <c r="A48" s="298"/>
      <c r="B48" s="289"/>
      <c r="C48" s="288"/>
      <c r="D48" s="288"/>
      <c r="E48" s="323"/>
      <c r="F48" s="571" t="s">
        <v>324</v>
      </c>
      <c r="G48" s="572"/>
      <c r="H48" s="572"/>
      <c r="I48" s="573"/>
      <c r="J48" s="276">
        <v>137</v>
      </c>
      <c r="K48" s="286">
        <v>1</v>
      </c>
      <c r="L48" s="286">
        <v>13</v>
      </c>
      <c r="M48" s="322">
        <v>6740595100</v>
      </c>
      <c r="N48" s="284">
        <v>0</v>
      </c>
      <c r="O48" s="283">
        <f t="shared" si="1"/>
        <v>10724</v>
      </c>
      <c r="P48" s="283">
        <f t="shared" si="1"/>
        <v>12000</v>
      </c>
      <c r="Q48" s="274">
        <f t="shared" si="1"/>
        <v>12000</v>
      </c>
    </row>
    <row r="49" spans="1:17" ht="19.5" customHeight="1" x14ac:dyDescent="0.25">
      <c r="A49" s="298"/>
      <c r="B49" s="289"/>
      <c r="C49" s="288"/>
      <c r="D49" s="288"/>
      <c r="E49" s="323"/>
      <c r="F49" s="571" t="s">
        <v>291</v>
      </c>
      <c r="G49" s="572"/>
      <c r="H49" s="572"/>
      <c r="I49" s="573"/>
      <c r="J49" s="276">
        <v>137</v>
      </c>
      <c r="K49" s="286">
        <v>1</v>
      </c>
      <c r="L49" s="286">
        <v>13</v>
      </c>
      <c r="M49" s="322">
        <v>6740595100</v>
      </c>
      <c r="N49" s="284">
        <v>850</v>
      </c>
      <c r="O49" s="283">
        <f t="shared" si="1"/>
        <v>10724</v>
      </c>
      <c r="P49" s="283">
        <f t="shared" si="1"/>
        <v>12000</v>
      </c>
      <c r="Q49" s="274">
        <f t="shared" si="1"/>
        <v>12000</v>
      </c>
    </row>
    <row r="50" spans="1:17" ht="19.5" customHeight="1" x14ac:dyDescent="0.25">
      <c r="A50" s="298"/>
      <c r="B50" s="289"/>
      <c r="C50" s="288"/>
      <c r="D50" s="288"/>
      <c r="E50" s="323"/>
      <c r="F50" s="571" t="s">
        <v>323</v>
      </c>
      <c r="G50" s="572"/>
      <c r="H50" s="572"/>
      <c r="I50" s="573"/>
      <c r="J50" s="276">
        <v>137</v>
      </c>
      <c r="K50" s="286">
        <v>1</v>
      </c>
      <c r="L50" s="286">
        <v>13</v>
      </c>
      <c r="M50" s="322">
        <v>6740595100</v>
      </c>
      <c r="N50" s="284">
        <v>853</v>
      </c>
      <c r="O50" s="283">
        <v>10724</v>
      </c>
      <c r="P50" s="283">
        <v>12000</v>
      </c>
      <c r="Q50" s="274">
        <v>12000</v>
      </c>
    </row>
    <row r="51" spans="1:17" ht="15" customHeight="1" x14ac:dyDescent="0.25">
      <c r="A51" s="624" t="s">
        <v>239</v>
      </c>
      <c r="B51" s="625"/>
      <c r="C51" s="625"/>
      <c r="D51" s="625"/>
      <c r="E51" s="625"/>
      <c r="F51" s="625"/>
      <c r="G51" s="625"/>
      <c r="H51" s="625"/>
      <c r="I51" s="626"/>
      <c r="J51" s="282">
        <v>137</v>
      </c>
      <c r="K51" s="295">
        <v>2</v>
      </c>
      <c r="L51" s="295">
        <v>0</v>
      </c>
      <c r="M51" s="280">
        <v>0</v>
      </c>
      <c r="N51" s="294">
        <v>0</v>
      </c>
      <c r="O51" s="293">
        <f>O53</f>
        <v>386129.64</v>
      </c>
      <c r="P51" s="293">
        <f>P53</f>
        <v>425300.00000000006</v>
      </c>
      <c r="Q51" s="292">
        <f>Q53</f>
        <v>465700.00000000006</v>
      </c>
    </row>
    <row r="52" spans="1:17" ht="30" customHeight="1" x14ac:dyDescent="0.25">
      <c r="A52" s="290"/>
      <c r="B52" s="289"/>
      <c r="C52" s="579" t="s">
        <v>238</v>
      </c>
      <c r="D52" s="580"/>
      <c r="E52" s="580"/>
      <c r="F52" s="580"/>
      <c r="G52" s="580"/>
      <c r="H52" s="580"/>
      <c r="I52" s="581"/>
      <c r="J52" s="282">
        <v>137</v>
      </c>
      <c r="K52" s="295">
        <v>2</v>
      </c>
      <c r="L52" s="295">
        <v>3</v>
      </c>
      <c r="M52" s="280">
        <v>0</v>
      </c>
      <c r="N52" s="294">
        <v>0</v>
      </c>
      <c r="O52" s="293">
        <f>O53</f>
        <v>386129.64</v>
      </c>
      <c r="P52" s="293">
        <f>P53</f>
        <v>425300.00000000006</v>
      </c>
      <c r="Q52" s="292">
        <f>Q53</f>
        <v>465700.00000000006</v>
      </c>
    </row>
    <row r="53" spans="1:17" ht="78" customHeight="1" x14ac:dyDescent="0.25">
      <c r="A53" s="290"/>
      <c r="B53" s="289"/>
      <c r="C53" s="291"/>
      <c r="D53" s="566" t="s">
        <v>279</v>
      </c>
      <c r="E53" s="567"/>
      <c r="F53" s="567"/>
      <c r="G53" s="567"/>
      <c r="H53" s="567"/>
      <c r="I53" s="568"/>
      <c r="J53" s="276">
        <v>137</v>
      </c>
      <c r="K53" s="301">
        <v>2</v>
      </c>
      <c r="L53" s="301">
        <v>3</v>
      </c>
      <c r="M53" s="275">
        <v>6700000000</v>
      </c>
      <c r="N53" s="284">
        <v>0</v>
      </c>
      <c r="O53" s="283">
        <f>O55</f>
        <v>386129.64</v>
      </c>
      <c r="P53" s="283">
        <f>P55</f>
        <v>425300.00000000006</v>
      </c>
      <c r="Q53" s="274">
        <f>Q55</f>
        <v>465700.00000000006</v>
      </c>
    </row>
    <row r="54" spans="1:17" x14ac:dyDescent="0.25">
      <c r="A54" s="290"/>
      <c r="B54" s="289"/>
      <c r="C54" s="288"/>
      <c r="D54" s="566" t="s">
        <v>269</v>
      </c>
      <c r="E54" s="567"/>
      <c r="F54" s="567"/>
      <c r="G54" s="567"/>
      <c r="H54" s="567"/>
      <c r="I54" s="568"/>
      <c r="J54" s="276">
        <v>137</v>
      </c>
      <c r="K54" s="301">
        <v>2</v>
      </c>
      <c r="L54" s="301">
        <v>3</v>
      </c>
      <c r="M54" s="275">
        <v>6740000000</v>
      </c>
      <c r="N54" s="284">
        <v>0</v>
      </c>
      <c r="O54" s="283">
        <f t="shared" ref="O54:Q55" si="2">O55</f>
        <v>386129.64</v>
      </c>
      <c r="P54" s="283">
        <f t="shared" si="2"/>
        <v>425300.00000000006</v>
      </c>
      <c r="Q54" s="274">
        <f t="shared" si="2"/>
        <v>465700.00000000006</v>
      </c>
    </row>
    <row r="55" spans="1:17" ht="33.75" customHeight="1" x14ac:dyDescent="0.25">
      <c r="A55" s="290"/>
      <c r="B55" s="289"/>
      <c r="C55" s="288"/>
      <c r="D55" s="566" t="s">
        <v>268</v>
      </c>
      <c r="E55" s="567"/>
      <c r="F55" s="567"/>
      <c r="G55" s="567"/>
      <c r="H55" s="567"/>
      <c r="I55" s="568"/>
      <c r="J55" s="276">
        <v>137</v>
      </c>
      <c r="K55" s="301">
        <v>2</v>
      </c>
      <c r="L55" s="301">
        <v>3</v>
      </c>
      <c r="M55" s="275">
        <v>6740500000</v>
      </c>
      <c r="N55" s="284">
        <v>0</v>
      </c>
      <c r="O55" s="283">
        <f t="shared" si="2"/>
        <v>386129.64</v>
      </c>
      <c r="P55" s="283">
        <f t="shared" si="2"/>
        <v>425300.00000000006</v>
      </c>
      <c r="Q55" s="274">
        <f t="shared" si="2"/>
        <v>465700.00000000006</v>
      </c>
    </row>
    <row r="56" spans="1:17" ht="61.5" customHeight="1" x14ac:dyDescent="0.25">
      <c r="A56" s="290"/>
      <c r="B56" s="289"/>
      <c r="C56" s="288"/>
      <c r="D56" s="297"/>
      <c r="E56" s="321"/>
      <c r="F56" s="628" t="s">
        <v>290</v>
      </c>
      <c r="G56" s="629"/>
      <c r="H56" s="629"/>
      <c r="I56" s="630"/>
      <c r="J56" s="302">
        <v>137</v>
      </c>
      <c r="K56" s="301">
        <v>2</v>
      </c>
      <c r="L56" s="301">
        <v>3</v>
      </c>
      <c r="M56" s="275">
        <v>6740551180</v>
      </c>
      <c r="N56" s="300">
        <v>0</v>
      </c>
      <c r="O56" s="283">
        <f>O57+O60</f>
        <v>386129.64</v>
      </c>
      <c r="P56" s="283">
        <f>P57+P60</f>
        <v>425300.00000000006</v>
      </c>
      <c r="Q56" s="283">
        <f>Q57+Q60</f>
        <v>465700.00000000006</v>
      </c>
    </row>
    <row r="57" spans="1:17" ht="30.75" customHeight="1" x14ac:dyDescent="0.25">
      <c r="A57" s="290"/>
      <c r="B57" s="289"/>
      <c r="C57" s="288"/>
      <c r="D57" s="297"/>
      <c r="E57" s="297"/>
      <c r="F57" s="562" t="s">
        <v>289</v>
      </c>
      <c r="G57" s="562"/>
      <c r="H57" s="562"/>
      <c r="I57" s="562"/>
      <c r="J57" s="276">
        <v>137</v>
      </c>
      <c r="K57" s="286">
        <v>2</v>
      </c>
      <c r="L57" s="286">
        <v>3</v>
      </c>
      <c r="M57" s="275">
        <v>6740551180</v>
      </c>
      <c r="N57" s="284" t="s">
        <v>288</v>
      </c>
      <c r="O57" s="283">
        <f>O58+O59</f>
        <v>382651.32</v>
      </c>
      <c r="P57" s="283">
        <f>P58+P59</f>
        <v>381005.43000000005</v>
      </c>
      <c r="Q57" s="274">
        <f>Q58+Q59</f>
        <v>381005.43000000005</v>
      </c>
    </row>
    <row r="58" spans="1:17" ht="30" customHeight="1" x14ac:dyDescent="0.25">
      <c r="A58" s="290"/>
      <c r="B58" s="289"/>
      <c r="C58" s="288"/>
      <c r="D58" s="297"/>
      <c r="E58" s="297"/>
      <c r="F58" s="582" t="s">
        <v>322</v>
      </c>
      <c r="G58" s="582"/>
      <c r="H58" s="582"/>
      <c r="I58" s="582"/>
      <c r="J58" s="276">
        <v>137</v>
      </c>
      <c r="K58" s="286">
        <v>2</v>
      </c>
      <c r="L58" s="286">
        <v>3</v>
      </c>
      <c r="M58" s="275">
        <v>6740551180</v>
      </c>
      <c r="N58" s="284">
        <v>121</v>
      </c>
      <c r="O58" s="283">
        <v>293895.03000000003</v>
      </c>
      <c r="P58" s="283">
        <v>292630.90000000002</v>
      </c>
      <c r="Q58" s="283">
        <v>292630.90000000002</v>
      </c>
    </row>
    <row r="59" spans="1:17" ht="59.25" customHeight="1" x14ac:dyDescent="0.25">
      <c r="A59" s="290"/>
      <c r="B59" s="289"/>
      <c r="C59" s="288"/>
      <c r="D59" s="297"/>
      <c r="E59" s="297"/>
      <c r="F59" s="582" t="s">
        <v>321</v>
      </c>
      <c r="G59" s="582"/>
      <c r="H59" s="582"/>
      <c r="I59" s="582"/>
      <c r="J59" s="276">
        <v>137</v>
      </c>
      <c r="K59" s="286">
        <v>2</v>
      </c>
      <c r="L59" s="286">
        <v>3</v>
      </c>
      <c r="M59" s="275">
        <v>6740551180</v>
      </c>
      <c r="N59" s="284">
        <v>129</v>
      </c>
      <c r="O59" s="283">
        <v>88756.29</v>
      </c>
      <c r="P59" s="283">
        <v>88374.53</v>
      </c>
      <c r="Q59" s="283">
        <v>88374.53</v>
      </c>
    </row>
    <row r="60" spans="1:17" ht="45.75" customHeight="1" x14ac:dyDescent="0.25">
      <c r="A60" s="290"/>
      <c r="B60" s="289"/>
      <c r="C60" s="288"/>
      <c r="D60" s="297"/>
      <c r="E60" s="297"/>
      <c r="F60" s="563" t="s">
        <v>258</v>
      </c>
      <c r="G60" s="564"/>
      <c r="H60" s="564"/>
      <c r="I60" s="565"/>
      <c r="J60" s="276">
        <v>137</v>
      </c>
      <c r="K60" s="286">
        <v>2</v>
      </c>
      <c r="L60" s="286">
        <v>3</v>
      </c>
      <c r="M60" s="275">
        <v>6740551180</v>
      </c>
      <c r="N60" s="284" t="s">
        <v>276</v>
      </c>
      <c r="O60" s="283">
        <f>O61</f>
        <v>3478.32</v>
      </c>
      <c r="P60" s="283">
        <f>P61</f>
        <v>44294.57</v>
      </c>
      <c r="Q60" s="274">
        <f>Q61</f>
        <v>84694.57</v>
      </c>
    </row>
    <row r="61" spans="1:17" ht="24" customHeight="1" x14ac:dyDescent="0.25">
      <c r="A61" s="290"/>
      <c r="B61" s="289"/>
      <c r="C61" s="288"/>
      <c r="D61" s="297"/>
      <c r="E61" s="297"/>
      <c r="F61" s="589" t="s">
        <v>318</v>
      </c>
      <c r="G61" s="590"/>
      <c r="H61" s="590"/>
      <c r="I61" s="591"/>
      <c r="J61" s="276">
        <v>137</v>
      </c>
      <c r="K61" s="286">
        <v>2</v>
      </c>
      <c r="L61" s="286">
        <v>3</v>
      </c>
      <c r="M61" s="275">
        <v>6740551180</v>
      </c>
      <c r="N61" s="284">
        <v>244</v>
      </c>
      <c r="O61" s="283">
        <v>3478.32</v>
      </c>
      <c r="P61" s="283">
        <v>44294.57</v>
      </c>
      <c r="Q61" s="274">
        <v>84694.57</v>
      </c>
    </row>
    <row r="62" spans="1:17" ht="50.25" customHeight="1" x14ac:dyDescent="0.25">
      <c r="A62" s="624" t="s">
        <v>237</v>
      </c>
      <c r="B62" s="625"/>
      <c r="C62" s="625"/>
      <c r="D62" s="625"/>
      <c r="E62" s="625"/>
      <c r="F62" s="625"/>
      <c r="G62" s="625"/>
      <c r="H62" s="625"/>
      <c r="I62" s="626"/>
      <c r="J62" s="282">
        <v>137</v>
      </c>
      <c r="K62" s="295">
        <v>3</v>
      </c>
      <c r="L62" s="295">
        <v>0</v>
      </c>
      <c r="M62" s="280">
        <v>0</v>
      </c>
      <c r="N62" s="294">
        <v>0</v>
      </c>
      <c r="O62" s="293">
        <f>O63+O70</f>
        <v>403650</v>
      </c>
      <c r="P62" s="293">
        <f>P63+P70</f>
        <v>425400</v>
      </c>
      <c r="Q62" s="292">
        <f>Q63+Q70</f>
        <v>425400</v>
      </c>
    </row>
    <row r="63" spans="1:17" ht="65.25" customHeight="1" x14ac:dyDescent="0.25">
      <c r="A63" s="290"/>
      <c r="B63" s="289"/>
      <c r="C63" s="579" t="s">
        <v>236</v>
      </c>
      <c r="D63" s="580"/>
      <c r="E63" s="580"/>
      <c r="F63" s="580"/>
      <c r="G63" s="580"/>
      <c r="H63" s="580"/>
      <c r="I63" s="581"/>
      <c r="J63" s="282">
        <v>137</v>
      </c>
      <c r="K63" s="295">
        <v>3</v>
      </c>
      <c r="L63" s="295">
        <v>10</v>
      </c>
      <c r="M63" s="280">
        <v>0</v>
      </c>
      <c r="N63" s="294">
        <v>0</v>
      </c>
      <c r="O63" s="293">
        <f>O64</f>
        <v>400400</v>
      </c>
      <c r="P63" s="293">
        <f>P65</f>
        <v>410400</v>
      </c>
      <c r="Q63" s="292">
        <f>Q65</f>
        <v>410400</v>
      </c>
    </row>
    <row r="64" spans="1:17" ht="76.5" customHeight="1" x14ac:dyDescent="0.25">
      <c r="A64" s="290"/>
      <c r="B64" s="289"/>
      <c r="C64" s="288"/>
      <c r="D64" s="566" t="s">
        <v>279</v>
      </c>
      <c r="E64" s="567"/>
      <c r="F64" s="567"/>
      <c r="G64" s="567"/>
      <c r="H64" s="567"/>
      <c r="I64" s="568"/>
      <c r="J64" s="276">
        <v>137</v>
      </c>
      <c r="K64" s="286">
        <v>3</v>
      </c>
      <c r="L64" s="286">
        <v>10</v>
      </c>
      <c r="M64" s="275">
        <v>6700000000</v>
      </c>
      <c r="N64" s="284">
        <v>0</v>
      </c>
      <c r="O64" s="283">
        <f>O66</f>
        <v>400400</v>
      </c>
      <c r="P64" s="283">
        <f>P66</f>
        <v>410400</v>
      </c>
      <c r="Q64" s="274">
        <f>Q66</f>
        <v>410400</v>
      </c>
    </row>
    <row r="65" spans="1:17" x14ac:dyDescent="0.25">
      <c r="A65" s="290"/>
      <c r="B65" s="289"/>
      <c r="C65" s="288"/>
      <c r="D65" s="566" t="s">
        <v>269</v>
      </c>
      <c r="E65" s="567"/>
      <c r="F65" s="567"/>
      <c r="G65" s="567"/>
      <c r="H65" s="567"/>
      <c r="I65" s="568"/>
      <c r="J65" s="276">
        <v>137</v>
      </c>
      <c r="K65" s="317">
        <v>3</v>
      </c>
      <c r="L65" s="286">
        <v>10</v>
      </c>
      <c r="M65" s="275">
        <v>6740000000</v>
      </c>
      <c r="N65" s="284">
        <v>0</v>
      </c>
      <c r="O65" s="283">
        <f t="shared" ref="O65:Q66" si="3">O66</f>
        <v>400400</v>
      </c>
      <c r="P65" s="283">
        <f t="shared" si="3"/>
        <v>410400</v>
      </c>
      <c r="Q65" s="274">
        <f t="shared" si="3"/>
        <v>410400</v>
      </c>
    </row>
    <row r="66" spans="1:17" ht="33.75" customHeight="1" x14ac:dyDescent="0.25">
      <c r="A66" s="290"/>
      <c r="B66" s="289"/>
      <c r="C66" s="288"/>
      <c r="D66" s="566" t="s">
        <v>286</v>
      </c>
      <c r="E66" s="567"/>
      <c r="F66" s="567"/>
      <c r="G66" s="567"/>
      <c r="H66" s="567"/>
      <c r="I66" s="568"/>
      <c r="J66" s="276">
        <v>137</v>
      </c>
      <c r="K66" s="286">
        <v>3</v>
      </c>
      <c r="L66" s="286">
        <v>10</v>
      </c>
      <c r="M66" s="275">
        <v>6740100000</v>
      </c>
      <c r="N66" s="284">
        <v>0</v>
      </c>
      <c r="O66" s="283">
        <f t="shared" si="3"/>
        <v>400400</v>
      </c>
      <c r="P66" s="283">
        <f t="shared" si="3"/>
        <v>410400</v>
      </c>
      <c r="Q66" s="274">
        <f t="shared" si="3"/>
        <v>410400</v>
      </c>
    </row>
    <row r="67" spans="1:17" ht="48" customHeight="1" x14ac:dyDescent="0.25">
      <c r="A67" s="290"/>
      <c r="B67" s="289"/>
      <c r="C67" s="288"/>
      <c r="D67" s="320"/>
      <c r="E67" s="566" t="s">
        <v>287</v>
      </c>
      <c r="F67" s="567"/>
      <c r="G67" s="567"/>
      <c r="H67" s="567"/>
      <c r="I67" s="568"/>
      <c r="J67" s="276">
        <v>137</v>
      </c>
      <c r="K67" s="286">
        <v>3</v>
      </c>
      <c r="L67" s="286">
        <v>10</v>
      </c>
      <c r="M67" s="275">
        <v>6740195020</v>
      </c>
      <c r="N67" s="284">
        <v>0</v>
      </c>
      <c r="O67" s="283">
        <f>O69</f>
        <v>400400</v>
      </c>
      <c r="P67" s="283">
        <f>P68</f>
        <v>410400</v>
      </c>
      <c r="Q67" s="274">
        <f>Q68</f>
        <v>410400</v>
      </c>
    </row>
    <row r="68" spans="1:17" ht="46.5" customHeight="1" x14ac:dyDescent="0.25">
      <c r="A68" s="290"/>
      <c r="B68" s="289"/>
      <c r="C68" s="288"/>
      <c r="D68" s="297"/>
      <c r="E68" s="297"/>
      <c r="F68" s="563" t="s">
        <v>258</v>
      </c>
      <c r="G68" s="564"/>
      <c r="H68" s="564"/>
      <c r="I68" s="565"/>
      <c r="J68" s="276">
        <v>137</v>
      </c>
      <c r="K68" s="286">
        <v>3</v>
      </c>
      <c r="L68" s="286">
        <v>10</v>
      </c>
      <c r="M68" s="275">
        <v>6740195020</v>
      </c>
      <c r="N68" s="284">
        <v>240</v>
      </c>
      <c r="O68" s="283">
        <f>O69</f>
        <v>400400</v>
      </c>
      <c r="P68" s="283">
        <f>P69</f>
        <v>410400</v>
      </c>
      <c r="Q68" s="274">
        <f>Q69</f>
        <v>410400</v>
      </c>
    </row>
    <row r="69" spans="1:17" ht="29.25" customHeight="1" x14ac:dyDescent="0.25">
      <c r="A69" s="290"/>
      <c r="B69" s="289"/>
      <c r="C69" s="288"/>
      <c r="D69" s="297"/>
      <c r="E69" s="297"/>
      <c r="F69" s="582" t="s">
        <v>318</v>
      </c>
      <c r="G69" s="582"/>
      <c r="H69" s="582"/>
      <c r="I69" s="582"/>
      <c r="J69" s="276">
        <v>137</v>
      </c>
      <c r="K69" s="286">
        <v>3</v>
      </c>
      <c r="L69" s="286">
        <v>10</v>
      </c>
      <c r="M69" s="275">
        <v>6740195020</v>
      </c>
      <c r="N69" s="284">
        <v>244</v>
      </c>
      <c r="O69" s="283">
        <v>400400</v>
      </c>
      <c r="P69" s="283">
        <v>410400</v>
      </c>
      <c r="Q69" s="274">
        <v>410400</v>
      </c>
    </row>
    <row r="70" spans="1:17" s="319" customFormat="1" ht="51" customHeight="1" x14ac:dyDescent="0.25">
      <c r="A70" s="290"/>
      <c r="B70" s="289"/>
      <c r="C70" s="583" t="s">
        <v>235</v>
      </c>
      <c r="D70" s="584"/>
      <c r="E70" s="584"/>
      <c r="F70" s="584"/>
      <c r="G70" s="584"/>
      <c r="H70" s="584"/>
      <c r="I70" s="585"/>
      <c r="J70" s="282">
        <v>137</v>
      </c>
      <c r="K70" s="295">
        <v>3</v>
      </c>
      <c r="L70" s="295">
        <v>14</v>
      </c>
      <c r="M70" s="280">
        <v>0</v>
      </c>
      <c r="N70" s="294">
        <v>0</v>
      </c>
      <c r="O70" s="293">
        <f>O72</f>
        <v>3250</v>
      </c>
      <c r="P70" s="293">
        <f>P72</f>
        <v>15000</v>
      </c>
      <c r="Q70" s="292">
        <f>Q72</f>
        <v>15000</v>
      </c>
    </row>
    <row r="71" spans="1:17" ht="76.5" customHeight="1" x14ac:dyDescent="0.25">
      <c r="A71" s="290"/>
      <c r="B71" s="289"/>
      <c r="C71" s="288"/>
      <c r="D71" s="566" t="s">
        <v>279</v>
      </c>
      <c r="E71" s="567"/>
      <c r="F71" s="567"/>
      <c r="G71" s="567"/>
      <c r="H71" s="567"/>
      <c r="I71" s="568"/>
      <c r="J71" s="276">
        <v>137</v>
      </c>
      <c r="K71" s="286">
        <v>3</v>
      </c>
      <c r="L71" s="286">
        <v>14</v>
      </c>
      <c r="M71" s="275">
        <v>6700000000</v>
      </c>
      <c r="N71" s="284">
        <v>0</v>
      </c>
      <c r="O71" s="283">
        <f t="shared" ref="O71:Q72" si="4">O72</f>
        <v>3250</v>
      </c>
      <c r="P71" s="283">
        <f t="shared" si="4"/>
        <v>15000</v>
      </c>
      <c r="Q71" s="274">
        <f t="shared" si="4"/>
        <v>15000</v>
      </c>
    </row>
    <row r="72" spans="1:17" x14ac:dyDescent="0.25">
      <c r="A72" s="290"/>
      <c r="B72" s="289"/>
      <c r="C72" s="288"/>
      <c r="D72" s="566" t="s">
        <v>269</v>
      </c>
      <c r="E72" s="567"/>
      <c r="F72" s="567"/>
      <c r="G72" s="567"/>
      <c r="H72" s="567"/>
      <c r="I72" s="568"/>
      <c r="J72" s="276">
        <v>137</v>
      </c>
      <c r="K72" s="317">
        <v>3</v>
      </c>
      <c r="L72" s="286">
        <v>14</v>
      </c>
      <c r="M72" s="275">
        <v>6740000000</v>
      </c>
      <c r="N72" s="284">
        <v>0</v>
      </c>
      <c r="O72" s="283">
        <f t="shared" si="4"/>
        <v>3250</v>
      </c>
      <c r="P72" s="283">
        <f t="shared" si="4"/>
        <v>15000</v>
      </c>
      <c r="Q72" s="274">
        <f t="shared" si="4"/>
        <v>15000</v>
      </c>
    </row>
    <row r="73" spans="1:17" ht="33.75" customHeight="1" x14ac:dyDescent="0.25">
      <c r="A73" s="290"/>
      <c r="B73" s="289"/>
      <c r="C73" s="288"/>
      <c r="D73" s="566" t="s">
        <v>286</v>
      </c>
      <c r="E73" s="567"/>
      <c r="F73" s="567"/>
      <c r="G73" s="567"/>
      <c r="H73" s="567"/>
      <c r="I73" s="568"/>
      <c r="J73" s="276">
        <v>137</v>
      </c>
      <c r="K73" s="286">
        <v>3</v>
      </c>
      <c r="L73" s="286">
        <v>14</v>
      </c>
      <c r="M73" s="275">
        <v>6740100000</v>
      </c>
      <c r="N73" s="284">
        <v>0</v>
      </c>
      <c r="O73" s="283">
        <f>O76</f>
        <v>3250</v>
      </c>
      <c r="P73" s="283">
        <f>P76</f>
        <v>15000</v>
      </c>
      <c r="Q73" s="274">
        <f>Q76</f>
        <v>15000</v>
      </c>
    </row>
    <row r="74" spans="1:17" ht="34.5" customHeight="1" x14ac:dyDescent="0.25">
      <c r="A74" s="290"/>
      <c r="B74" s="289"/>
      <c r="C74" s="288"/>
      <c r="D74" s="297"/>
      <c r="E74" s="562" t="s">
        <v>285</v>
      </c>
      <c r="F74" s="562"/>
      <c r="G74" s="562"/>
      <c r="H74" s="562"/>
      <c r="I74" s="562"/>
      <c r="J74" s="276">
        <v>137</v>
      </c>
      <c r="K74" s="286">
        <v>3</v>
      </c>
      <c r="L74" s="286">
        <v>14</v>
      </c>
      <c r="M74" s="318">
        <v>6740120040</v>
      </c>
      <c r="N74" s="284">
        <v>0</v>
      </c>
      <c r="O74" s="283">
        <f>O76</f>
        <v>3250</v>
      </c>
      <c r="P74" s="283">
        <f>P75</f>
        <v>15000</v>
      </c>
      <c r="Q74" s="274">
        <f>Q75</f>
        <v>15000</v>
      </c>
    </row>
    <row r="75" spans="1:17" ht="45.75" customHeight="1" x14ac:dyDescent="0.25">
      <c r="A75" s="290"/>
      <c r="B75" s="289"/>
      <c r="C75" s="288"/>
      <c r="D75" s="297"/>
      <c r="E75" s="297"/>
      <c r="F75" s="563" t="s">
        <v>258</v>
      </c>
      <c r="G75" s="564"/>
      <c r="H75" s="564"/>
      <c r="I75" s="565"/>
      <c r="J75" s="276">
        <v>137</v>
      </c>
      <c r="K75" s="286">
        <v>3</v>
      </c>
      <c r="L75" s="286">
        <v>14</v>
      </c>
      <c r="M75" s="275">
        <v>6740120040</v>
      </c>
      <c r="N75" s="284">
        <v>240</v>
      </c>
      <c r="O75" s="283">
        <f>O76</f>
        <v>3250</v>
      </c>
      <c r="P75" s="283">
        <f>P76</f>
        <v>15000</v>
      </c>
      <c r="Q75" s="274">
        <f>Q76</f>
        <v>15000</v>
      </c>
    </row>
    <row r="76" spans="1:17" ht="29.25" customHeight="1" x14ac:dyDescent="0.25">
      <c r="A76" s="290"/>
      <c r="B76" s="289"/>
      <c r="C76" s="288"/>
      <c r="D76" s="297"/>
      <c r="E76" s="297"/>
      <c r="F76" s="563" t="s">
        <v>318</v>
      </c>
      <c r="G76" s="564"/>
      <c r="H76" s="564"/>
      <c r="I76" s="565"/>
      <c r="J76" s="276">
        <v>137</v>
      </c>
      <c r="K76" s="286">
        <v>3</v>
      </c>
      <c r="L76" s="286">
        <v>14</v>
      </c>
      <c r="M76" s="275">
        <v>6740120040</v>
      </c>
      <c r="N76" s="284">
        <v>244</v>
      </c>
      <c r="O76" s="283">
        <v>3250</v>
      </c>
      <c r="P76" s="283">
        <v>15000</v>
      </c>
      <c r="Q76" s="274">
        <v>15000</v>
      </c>
    </row>
    <row r="77" spans="1:17" ht="15" customHeight="1" x14ac:dyDescent="0.25">
      <c r="A77" s="624" t="s">
        <v>234</v>
      </c>
      <c r="B77" s="625"/>
      <c r="C77" s="625"/>
      <c r="D77" s="625"/>
      <c r="E77" s="625"/>
      <c r="F77" s="625"/>
      <c r="G77" s="625"/>
      <c r="H77" s="625"/>
      <c r="I77" s="626"/>
      <c r="J77" s="282">
        <v>137</v>
      </c>
      <c r="K77" s="295">
        <v>4</v>
      </c>
      <c r="L77" s="295">
        <v>0</v>
      </c>
      <c r="M77" s="280">
        <v>0</v>
      </c>
      <c r="N77" s="294">
        <v>0</v>
      </c>
      <c r="O77" s="293">
        <f>O78</f>
        <v>3112851.4</v>
      </c>
      <c r="P77" s="293">
        <f>P78</f>
        <v>1575000</v>
      </c>
      <c r="Q77" s="292">
        <f>Q78</f>
        <v>1636000</v>
      </c>
    </row>
    <row r="78" spans="1:17" ht="17.25" customHeight="1" x14ac:dyDescent="0.25">
      <c r="A78" s="290"/>
      <c r="B78" s="289"/>
      <c r="C78" s="579" t="s">
        <v>233</v>
      </c>
      <c r="D78" s="580"/>
      <c r="E78" s="580"/>
      <c r="F78" s="580"/>
      <c r="G78" s="580"/>
      <c r="H78" s="580"/>
      <c r="I78" s="581"/>
      <c r="J78" s="282">
        <v>137</v>
      </c>
      <c r="K78" s="295">
        <v>4</v>
      </c>
      <c r="L78" s="295">
        <v>9</v>
      </c>
      <c r="M78" s="280">
        <v>0</v>
      </c>
      <c r="N78" s="294">
        <v>0</v>
      </c>
      <c r="O78" s="293">
        <f>O81</f>
        <v>3112851.4</v>
      </c>
      <c r="P78" s="293">
        <f>P81</f>
        <v>1575000</v>
      </c>
      <c r="Q78" s="292">
        <f>Q81</f>
        <v>1636000</v>
      </c>
    </row>
    <row r="79" spans="1:17" ht="78" customHeight="1" x14ac:dyDescent="0.25">
      <c r="A79" s="290"/>
      <c r="B79" s="289"/>
      <c r="C79" s="291"/>
      <c r="D79" s="566" t="s">
        <v>279</v>
      </c>
      <c r="E79" s="567"/>
      <c r="F79" s="567"/>
      <c r="G79" s="567"/>
      <c r="H79" s="567"/>
      <c r="I79" s="568"/>
      <c r="J79" s="276">
        <v>137</v>
      </c>
      <c r="K79" s="286">
        <v>4</v>
      </c>
      <c r="L79" s="286">
        <v>9</v>
      </c>
      <c r="M79" s="275">
        <v>6700000000</v>
      </c>
      <c r="N79" s="284">
        <v>0</v>
      </c>
      <c r="O79" s="283">
        <f>O81</f>
        <v>3112851.4</v>
      </c>
      <c r="P79" s="283">
        <f>P81</f>
        <v>1575000</v>
      </c>
      <c r="Q79" s="274">
        <f>Q81</f>
        <v>1636000</v>
      </c>
    </row>
    <row r="80" spans="1:17" x14ac:dyDescent="0.25">
      <c r="A80" s="290"/>
      <c r="B80" s="289"/>
      <c r="C80" s="288"/>
      <c r="D80" s="566" t="s">
        <v>269</v>
      </c>
      <c r="E80" s="567"/>
      <c r="F80" s="567"/>
      <c r="G80" s="567"/>
      <c r="H80" s="567"/>
      <c r="I80" s="568"/>
      <c r="J80" s="276">
        <v>137</v>
      </c>
      <c r="K80" s="317">
        <v>4</v>
      </c>
      <c r="L80" s="286">
        <v>9</v>
      </c>
      <c r="M80" s="275">
        <v>6740000000</v>
      </c>
      <c r="N80" s="284">
        <v>0</v>
      </c>
      <c r="O80" s="283">
        <f>O81</f>
        <v>3112851.4</v>
      </c>
      <c r="P80" s="283">
        <f>P81</f>
        <v>1575000</v>
      </c>
      <c r="Q80" s="274">
        <f>Q81</f>
        <v>1636000</v>
      </c>
    </row>
    <row r="81" spans="1:17" ht="33.75" customHeight="1" x14ac:dyDescent="0.25">
      <c r="A81" s="290"/>
      <c r="B81" s="289"/>
      <c r="C81" s="288"/>
      <c r="D81" s="566" t="s">
        <v>284</v>
      </c>
      <c r="E81" s="567"/>
      <c r="F81" s="567"/>
      <c r="G81" s="567"/>
      <c r="H81" s="567"/>
      <c r="I81" s="568"/>
      <c r="J81" s="276">
        <v>137</v>
      </c>
      <c r="K81" s="286">
        <v>4</v>
      </c>
      <c r="L81" s="286">
        <v>9</v>
      </c>
      <c r="M81" s="275">
        <v>6740200000</v>
      </c>
      <c r="N81" s="284">
        <v>0</v>
      </c>
      <c r="O81" s="283">
        <f>O83</f>
        <v>3112851.4</v>
      </c>
      <c r="P81" s="283">
        <f>P83</f>
        <v>1575000</v>
      </c>
      <c r="Q81" s="274">
        <f>Q83</f>
        <v>1636000</v>
      </c>
    </row>
    <row r="82" spans="1:17" ht="44.25" customHeight="1" x14ac:dyDescent="0.25">
      <c r="A82" s="290"/>
      <c r="B82" s="289"/>
      <c r="C82" s="288"/>
      <c r="D82" s="576" t="s">
        <v>283</v>
      </c>
      <c r="E82" s="577"/>
      <c r="F82" s="577"/>
      <c r="G82" s="577"/>
      <c r="H82" s="577"/>
      <c r="I82" s="578"/>
      <c r="J82" s="276">
        <v>137</v>
      </c>
      <c r="K82" s="286">
        <v>4</v>
      </c>
      <c r="L82" s="286">
        <v>9</v>
      </c>
      <c r="M82" s="275">
        <v>6740295280</v>
      </c>
      <c r="N82" s="284">
        <v>0</v>
      </c>
      <c r="O82" s="283">
        <f>O83</f>
        <v>3112851.4</v>
      </c>
      <c r="P82" s="283">
        <f>P83</f>
        <v>1575000</v>
      </c>
      <c r="Q82" s="274">
        <f>Q83</f>
        <v>1636000</v>
      </c>
    </row>
    <row r="83" spans="1:17" ht="47.25" customHeight="1" x14ac:dyDescent="0.25">
      <c r="A83" s="290"/>
      <c r="B83" s="289"/>
      <c r="C83" s="288"/>
      <c r="D83" s="297"/>
      <c r="E83" s="563" t="s">
        <v>258</v>
      </c>
      <c r="F83" s="564"/>
      <c r="G83" s="564"/>
      <c r="H83" s="564"/>
      <c r="I83" s="565"/>
      <c r="J83" s="276">
        <v>137</v>
      </c>
      <c r="K83" s="286">
        <v>4</v>
      </c>
      <c r="L83" s="286">
        <v>9</v>
      </c>
      <c r="M83" s="275">
        <v>6740295280</v>
      </c>
      <c r="N83" s="284" t="s">
        <v>276</v>
      </c>
      <c r="O83" s="283">
        <f>O84+O85</f>
        <v>3112851.4</v>
      </c>
      <c r="P83" s="283">
        <f>P84+P85</f>
        <v>1575000</v>
      </c>
      <c r="Q83" s="274">
        <f>Q84+Q85</f>
        <v>1636000</v>
      </c>
    </row>
    <row r="84" spans="1:17" ht="21" customHeight="1" x14ac:dyDescent="0.25">
      <c r="A84" s="290"/>
      <c r="B84" s="289"/>
      <c r="C84" s="288"/>
      <c r="D84" s="297"/>
      <c r="E84" s="582" t="s">
        <v>318</v>
      </c>
      <c r="F84" s="582"/>
      <c r="G84" s="582"/>
      <c r="H84" s="582"/>
      <c r="I84" s="582"/>
      <c r="J84" s="276">
        <v>137</v>
      </c>
      <c r="K84" s="286">
        <v>4</v>
      </c>
      <c r="L84" s="286">
        <v>9</v>
      </c>
      <c r="M84" s="275">
        <v>6740295280</v>
      </c>
      <c r="N84" s="284">
        <v>244</v>
      </c>
      <c r="O84" s="283">
        <v>2558382.5699999998</v>
      </c>
      <c r="P84" s="283">
        <v>1085000</v>
      </c>
      <c r="Q84" s="274">
        <v>1136000</v>
      </c>
    </row>
    <row r="85" spans="1:17" ht="19.5" customHeight="1" x14ac:dyDescent="0.25">
      <c r="A85" s="298"/>
      <c r="B85" s="289"/>
      <c r="C85" s="288"/>
      <c r="D85" s="297"/>
      <c r="E85" s="563" t="s">
        <v>320</v>
      </c>
      <c r="F85" s="564"/>
      <c r="G85" s="564"/>
      <c r="H85" s="564"/>
      <c r="I85" s="565"/>
      <c r="J85" s="276">
        <v>137</v>
      </c>
      <c r="K85" s="286">
        <v>4</v>
      </c>
      <c r="L85" s="286">
        <v>9</v>
      </c>
      <c r="M85" s="275">
        <v>6740295280</v>
      </c>
      <c r="N85" s="284">
        <v>247</v>
      </c>
      <c r="O85" s="283">
        <v>554468.82999999996</v>
      </c>
      <c r="P85" s="283">
        <v>490000</v>
      </c>
      <c r="Q85" s="274">
        <v>500000</v>
      </c>
    </row>
    <row r="86" spans="1:17" ht="31.5" customHeight="1" x14ac:dyDescent="0.25">
      <c r="A86" s="624" t="s">
        <v>232</v>
      </c>
      <c r="B86" s="625"/>
      <c r="C86" s="625"/>
      <c r="D86" s="625"/>
      <c r="E86" s="625"/>
      <c r="F86" s="625"/>
      <c r="G86" s="625"/>
      <c r="H86" s="625"/>
      <c r="I86" s="626"/>
      <c r="J86" s="282">
        <v>137</v>
      </c>
      <c r="K86" s="295">
        <v>5</v>
      </c>
      <c r="L86" s="295">
        <v>0</v>
      </c>
      <c r="M86" s="280">
        <v>0</v>
      </c>
      <c r="N86" s="294">
        <v>0</v>
      </c>
      <c r="O86" s="293">
        <f>O87</f>
        <v>5647685.5099999998</v>
      </c>
      <c r="P86" s="293">
        <f>P87</f>
        <v>3986965.61</v>
      </c>
      <c r="Q86" s="292">
        <f>Q87</f>
        <v>3758340.61</v>
      </c>
    </row>
    <row r="87" spans="1:17" ht="21.75" customHeight="1" x14ac:dyDescent="0.25">
      <c r="A87" s="290"/>
      <c r="B87" s="289"/>
      <c r="C87" s="579" t="s">
        <v>231</v>
      </c>
      <c r="D87" s="580"/>
      <c r="E87" s="580"/>
      <c r="F87" s="580"/>
      <c r="G87" s="580"/>
      <c r="H87" s="580"/>
      <c r="I87" s="581"/>
      <c r="J87" s="282">
        <v>137</v>
      </c>
      <c r="K87" s="295">
        <v>5</v>
      </c>
      <c r="L87" s="295">
        <v>3</v>
      </c>
      <c r="M87" s="280">
        <v>0</v>
      </c>
      <c r="N87" s="294">
        <v>0</v>
      </c>
      <c r="O87" s="293">
        <f>O88</f>
        <v>5647685.5099999998</v>
      </c>
      <c r="P87" s="293">
        <f>P90</f>
        <v>3986965.61</v>
      </c>
      <c r="Q87" s="292">
        <f>Q90</f>
        <v>3758340.61</v>
      </c>
    </row>
    <row r="88" spans="1:17" ht="78" customHeight="1" x14ac:dyDescent="0.25">
      <c r="A88" s="290"/>
      <c r="B88" s="289"/>
      <c r="C88" s="291"/>
      <c r="D88" s="566" t="s">
        <v>279</v>
      </c>
      <c r="E88" s="567"/>
      <c r="F88" s="567"/>
      <c r="G88" s="567"/>
      <c r="H88" s="567"/>
      <c r="I88" s="568"/>
      <c r="J88" s="276">
        <v>137</v>
      </c>
      <c r="K88" s="286">
        <v>5</v>
      </c>
      <c r="L88" s="286">
        <v>3</v>
      </c>
      <c r="M88" s="275">
        <v>6700000000</v>
      </c>
      <c r="N88" s="284">
        <v>0</v>
      </c>
      <c r="O88" s="283">
        <f>O90</f>
        <v>5647685.5099999998</v>
      </c>
      <c r="P88" s="283">
        <f>P90</f>
        <v>3986965.61</v>
      </c>
      <c r="Q88" s="274">
        <f>Q90</f>
        <v>3758340.61</v>
      </c>
    </row>
    <row r="89" spans="1:17" x14ac:dyDescent="0.25">
      <c r="A89" s="290"/>
      <c r="B89" s="289"/>
      <c r="C89" s="288"/>
      <c r="D89" s="566" t="s">
        <v>269</v>
      </c>
      <c r="E89" s="567"/>
      <c r="F89" s="567"/>
      <c r="G89" s="567"/>
      <c r="H89" s="567"/>
      <c r="I89" s="568"/>
      <c r="J89" s="276">
        <v>137</v>
      </c>
      <c r="K89" s="317">
        <v>5</v>
      </c>
      <c r="L89" s="286">
        <v>3</v>
      </c>
      <c r="M89" s="275">
        <v>6740000000</v>
      </c>
      <c r="N89" s="284">
        <v>0</v>
      </c>
      <c r="O89" s="283">
        <f t="shared" ref="O89:Q92" si="5">O90</f>
        <v>5647685.5099999998</v>
      </c>
      <c r="P89" s="283">
        <f t="shared" si="5"/>
        <v>3986965.61</v>
      </c>
      <c r="Q89" s="274">
        <f t="shared" si="5"/>
        <v>3758340.61</v>
      </c>
    </row>
    <row r="90" spans="1:17" ht="53.25" customHeight="1" x14ac:dyDescent="0.25">
      <c r="A90" s="290"/>
      <c r="B90" s="289"/>
      <c r="C90" s="288"/>
      <c r="D90" s="566" t="s">
        <v>282</v>
      </c>
      <c r="E90" s="567"/>
      <c r="F90" s="567"/>
      <c r="G90" s="567"/>
      <c r="H90" s="567"/>
      <c r="I90" s="568"/>
      <c r="J90" s="276">
        <v>137</v>
      </c>
      <c r="K90" s="286">
        <v>5</v>
      </c>
      <c r="L90" s="286">
        <v>3</v>
      </c>
      <c r="M90" s="275">
        <v>6740300000</v>
      </c>
      <c r="N90" s="284">
        <v>0</v>
      </c>
      <c r="O90" s="283">
        <f t="shared" si="5"/>
        <v>5647685.5099999998</v>
      </c>
      <c r="P90" s="283">
        <f t="shared" si="5"/>
        <v>3986965.61</v>
      </c>
      <c r="Q90" s="274">
        <f t="shared" si="5"/>
        <v>3758340.61</v>
      </c>
    </row>
    <row r="91" spans="1:17" ht="27.75" customHeight="1" x14ac:dyDescent="0.25">
      <c r="A91" s="290"/>
      <c r="B91" s="289"/>
      <c r="C91" s="288"/>
      <c r="D91" s="566" t="s">
        <v>281</v>
      </c>
      <c r="E91" s="567"/>
      <c r="F91" s="567"/>
      <c r="G91" s="567"/>
      <c r="H91" s="567"/>
      <c r="I91" s="568"/>
      <c r="J91" s="276">
        <v>137</v>
      </c>
      <c r="K91" s="286">
        <v>5</v>
      </c>
      <c r="L91" s="286">
        <v>3</v>
      </c>
      <c r="M91" s="275">
        <v>6740395310</v>
      </c>
      <c r="N91" s="284">
        <v>0</v>
      </c>
      <c r="O91" s="283">
        <f t="shared" si="5"/>
        <v>5647685.5099999998</v>
      </c>
      <c r="P91" s="283">
        <f t="shared" si="5"/>
        <v>3986965.61</v>
      </c>
      <c r="Q91" s="274">
        <f t="shared" si="5"/>
        <v>3758340.61</v>
      </c>
    </row>
    <row r="92" spans="1:17" ht="48.75" customHeight="1" x14ac:dyDescent="0.25">
      <c r="A92" s="290"/>
      <c r="B92" s="289"/>
      <c r="C92" s="288"/>
      <c r="D92" s="297"/>
      <c r="E92" s="297"/>
      <c r="F92" s="563" t="s">
        <v>258</v>
      </c>
      <c r="G92" s="564"/>
      <c r="H92" s="564"/>
      <c r="I92" s="565"/>
      <c r="J92" s="276">
        <v>137</v>
      </c>
      <c r="K92" s="286">
        <v>5</v>
      </c>
      <c r="L92" s="286">
        <v>3</v>
      </c>
      <c r="M92" s="275">
        <v>6740395310</v>
      </c>
      <c r="N92" s="284" t="s">
        <v>276</v>
      </c>
      <c r="O92" s="283">
        <f t="shared" si="5"/>
        <v>5647685.5099999998</v>
      </c>
      <c r="P92" s="283">
        <f t="shared" si="5"/>
        <v>3986965.61</v>
      </c>
      <c r="Q92" s="274">
        <f t="shared" si="5"/>
        <v>3758340.61</v>
      </c>
    </row>
    <row r="93" spans="1:17" ht="21.75" customHeight="1" x14ac:dyDescent="0.25">
      <c r="A93" s="290"/>
      <c r="B93" s="289"/>
      <c r="C93" s="288"/>
      <c r="D93" s="297"/>
      <c r="E93" s="297"/>
      <c r="F93" s="582" t="s">
        <v>318</v>
      </c>
      <c r="G93" s="582"/>
      <c r="H93" s="582"/>
      <c r="I93" s="582"/>
      <c r="J93" s="276">
        <v>137</v>
      </c>
      <c r="K93" s="286">
        <v>5</v>
      </c>
      <c r="L93" s="286">
        <v>3</v>
      </c>
      <c r="M93" s="275">
        <v>6740395310</v>
      </c>
      <c r="N93" s="284">
        <v>244</v>
      </c>
      <c r="O93" s="283">
        <v>5647685.5099999998</v>
      </c>
      <c r="P93" s="316">
        <v>3986965.61</v>
      </c>
      <c r="Q93" s="315">
        <v>3758340.61</v>
      </c>
    </row>
    <row r="94" spans="1:17" ht="15" customHeight="1" x14ac:dyDescent="0.25">
      <c r="A94" s="593" t="s">
        <v>230</v>
      </c>
      <c r="B94" s="594"/>
      <c r="C94" s="594"/>
      <c r="D94" s="594"/>
      <c r="E94" s="594"/>
      <c r="F94" s="594"/>
      <c r="G94" s="594"/>
      <c r="H94" s="594"/>
      <c r="I94" s="595"/>
      <c r="J94" s="314">
        <v>137</v>
      </c>
      <c r="K94" s="313">
        <v>8</v>
      </c>
      <c r="L94" s="313">
        <v>0</v>
      </c>
      <c r="M94" s="312">
        <v>0</v>
      </c>
      <c r="N94" s="311">
        <v>0</v>
      </c>
      <c r="O94" s="310">
        <f t="shared" ref="O94:Q95" si="6">O95</f>
        <v>4127449.42</v>
      </c>
      <c r="P94" s="310">
        <f t="shared" si="6"/>
        <v>3988300</v>
      </c>
      <c r="Q94" s="309">
        <f t="shared" si="6"/>
        <v>3998300</v>
      </c>
    </row>
    <row r="95" spans="1:17" ht="15" customHeight="1" x14ac:dyDescent="0.25">
      <c r="A95" s="308"/>
      <c r="B95" s="307"/>
      <c r="C95" s="596" t="s">
        <v>280</v>
      </c>
      <c r="D95" s="597"/>
      <c r="E95" s="597"/>
      <c r="F95" s="597"/>
      <c r="G95" s="597"/>
      <c r="H95" s="597"/>
      <c r="I95" s="598"/>
      <c r="J95" s="306">
        <v>137</v>
      </c>
      <c r="K95" s="295">
        <v>8</v>
      </c>
      <c r="L95" s="295">
        <v>1</v>
      </c>
      <c r="M95" s="305">
        <v>0</v>
      </c>
      <c r="N95" s="304">
        <v>0</v>
      </c>
      <c r="O95" s="293">
        <f t="shared" si="6"/>
        <v>4127449.42</v>
      </c>
      <c r="P95" s="293">
        <f t="shared" si="6"/>
        <v>3988300</v>
      </c>
      <c r="Q95" s="292">
        <f t="shared" si="6"/>
        <v>3998300</v>
      </c>
    </row>
    <row r="96" spans="1:17" ht="78" customHeight="1" x14ac:dyDescent="0.25">
      <c r="A96" s="290"/>
      <c r="B96" s="289"/>
      <c r="C96" s="291"/>
      <c r="D96" s="566" t="s">
        <v>279</v>
      </c>
      <c r="E96" s="567"/>
      <c r="F96" s="567"/>
      <c r="G96" s="567"/>
      <c r="H96" s="567"/>
      <c r="I96" s="568"/>
      <c r="J96" s="276">
        <v>137</v>
      </c>
      <c r="K96" s="286">
        <v>8</v>
      </c>
      <c r="L96" s="286">
        <v>1</v>
      </c>
      <c r="M96" s="275">
        <v>6700000000</v>
      </c>
      <c r="N96" s="284">
        <v>0</v>
      </c>
      <c r="O96" s="283">
        <f>O98</f>
        <v>4127449.42</v>
      </c>
      <c r="P96" s="283">
        <f>P98</f>
        <v>3988300</v>
      </c>
      <c r="Q96" s="274">
        <f>Q98</f>
        <v>3998300</v>
      </c>
    </row>
    <row r="97" spans="1:17" x14ac:dyDescent="0.25">
      <c r="A97" s="290"/>
      <c r="B97" s="289"/>
      <c r="C97" s="288"/>
      <c r="D97" s="566" t="s">
        <v>269</v>
      </c>
      <c r="E97" s="567"/>
      <c r="F97" s="567"/>
      <c r="G97" s="567"/>
      <c r="H97" s="567"/>
      <c r="I97" s="568"/>
      <c r="J97" s="276">
        <v>137</v>
      </c>
      <c r="K97" s="286">
        <v>8</v>
      </c>
      <c r="L97" s="286">
        <v>1</v>
      </c>
      <c r="M97" s="275">
        <v>6740000000</v>
      </c>
      <c r="N97" s="284">
        <v>0</v>
      </c>
      <c r="O97" s="283">
        <f>O98</f>
        <v>4127449.42</v>
      </c>
      <c r="P97" s="283">
        <f>P98</f>
        <v>3988300</v>
      </c>
      <c r="Q97" s="274">
        <f>Q98</f>
        <v>3998300</v>
      </c>
    </row>
    <row r="98" spans="1:17" ht="33.75" customHeight="1" x14ac:dyDescent="0.25">
      <c r="A98" s="290"/>
      <c r="B98" s="289"/>
      <c r="C98" s="288"/>
      <c r="D98" s="566" t="s">
        <v>278</v>
      </c>
      <c r="E98" s="567"/>
      <c r="F98" s="567"/>
      <c r="G98" s="567"/>
      <c r="H98" s="567"/>
      <c r="I98" s="568"/>
      <c r="J98" s="276">
        <v>137</v>
      </c>
      <c r="K98" s="286">
        <v>8</v>
      </c>
      <c r="L98" s="286">
        <v>1</v>
      </c>
      <c r="M98" s="275">
        <v>6740400000</v>
      </c>
      <c r="N98" s="284">
        <v>0</v>
      </c>
      <c r="O98" s="283">
        <f>O104+O100+O106</f>
        <v>4127449.42</v>
      </c>
      <c r="P98" s="283">
        <f>P104+P100+P106</f>
        <v>3988300</v>
      </c>
      <c r="Q98" s="274">
        <f>Q104+Q100+Q106</f>
        <v>3998300</v>
      </c>
    </row>
    <row r="99" spans="1:17" ht="54" customHeight="1" x14ac:dyDescent="0.25">
      <c r="A99" s="290"/>
      <c r="B99" s="289"/>
      <c r="C99" s="288"/>
      <c r="D99" s="303"/>
      <c r="E99" s="566" t="s">
        <v>277</v>
      </c>
      <c r="F99" s="567"/>
      <c r="G99" s="567"/>
      <c r="H99" s="567"/>
      <c r="I99" s="568"/>
      <c r="J99" s="276">
        <v>137</v>
      </c>
      <c r="K99" s="286">
        <v>8</v>
      </c>
      <c r="L99" s="286">
        <v>1</v>
      </c>
      <c r="M99" s="275">
        <v>6740495220</v>
      </c>
      <c r="N99" s="284">
        <v>0</v>
      </c>
      <c r="O99" s="283">
        <f>O100</f>
        <v>991349.41999999993</v>
      </c>
      <c r="P99" s="283">
        <f>P100</f>
        <v>985000</v>
      </c>
      <c r="Q99" s="274">
        <f>Q100</f>
        <v>995000</v>
      </c>
    </row>
    <row r="100" spans="1:17" ht="49.5" customHeight="1" x14ac:dyDescent="0.25">
      <c r="A100" s="290"/>
      <c r="B100" s="289"/>
      <c r="C100" s="288"/>
      <c r="D100" s="297"/>
      <c r="E100" s="297"/>
      <c r="F100" s="563" t="s">
        <v>258</v>
      </c>
      <c r="G100" s="564"/>
      <c r="H100" s="564"/>
      <c r="I100" s="565"/>
      <c r="J100" s="276">
        <v>137</v>
      </c>
      <c r="K100" s="286">
        <v>8</v>
      </c>
      <c r="L100" s="286">
        <v>1</v>
      </c>
      <c r="M100" s="275">
        <v>6740495220</v>
      </c>
      <c r="N100" s="284">
        <v>240</v>
      </c>
      <c r="O100" s="283">
        <f>O101+O102</f>
        <v>991349.41999999993</v>
      </c>
      <c r="P100" s="283">
        <f>P101+P102</f>
        <v>985000</v>
      </c>
      <c r="Q100" s="274">
        <f>Q101+Q102</f>
        <v>995000</v>
      </c>
    </row>
    <row r="101" spans="1:17" ht="21" customHeight="1" x14ac:dyDescent="0.25">
      <c r="A101" s="290"/>
      <c r="B101" s="289"/>
      <c r="C101" s="288"/>
      <c r="D101" s="297"/>
      <c r="E101" s="297"/>
      <c r="F101" s="599" t="s">
        <v>318</v>
      </c>
      <c r="G101" s="599"/>
      <c r="H101" s="599"/>
      <c r="I101" s="599"/>
      <c r="J101" s="302">
        <v>137</v>
      </c>
      <c r="K101" s="301">
        <v>8</v>
      </c>
      <c r="L101" s="301">
        <v>1</v>
      </c>
      <c r="M101" s="275">
        <v>6740495220</v>
      </c>
      <c r="N101" s="300">
        <v>244</v>
      </c>
      <c r="O101" s="283">
        <v>625243.38</v>
      </c>
      <c r="P101" s="283">
        <v>600000</v>
      </c>
      <c r="Q101" s="274">
        <v>600000</v>
      </c>
    </row>
    <row r="102" spans="1:17" ht="19.5" customHeight="1" x14ac:dyDescent="0.25">
      <c r="A102" s="290"/>
      <c r="B102" s="289"/>
      <c r="C102" s="288"/>
      <c r="D102" s="297"/>
      <c r="E102" s="297"/>
      <c r="F102" s="600" t="s">
        <v>320</v>
      </c>
      <c r="G102" s="601"/>
      <c r="H102" s="601"/>
      <c r="I102" s="602"/>
      <c r="J102" s="302">
        <v>137</v>
      </c>
      <c r="K102" s="301">
        <v>8</v>
      </c>
      <c r="L102" s="301">
        <v>1</v>
      </c>
      <c r="M102" s="275">
        <v>6740495220</v>
      </c>
      <c r="N102" s="300">
        <v>247</v>
      </c>
      <c r="O102" s="283">
        <v>366106.04</v>
      </c>
      <c r="P102" s="283">
        <v>385000</v>
      </c>
      <c r="Q102" s="274">
        <v>395000</v>
      </c>
    </row>
    <row r="103" spans="1:17" ht="105.75" customHeight="1" x14ac:dyDescent="0.25">
      <c r="A103" s="298"/>
      <c r="B103" s="289"/>
      <c r="C103" s="288"/>
      <c r="D103" s="297"/>
      <c r="E103" s="297"/>
      <c r="F103" s="562" t="s">
        <v>275</v>
      </c>
      <c r="G103" s="562"/>
      <c r="H103" s="562"/>
      <c r="I103" s="562"/>
      <c r="J103" s="276">
        <v>137</v>
      </c>
      <c r="K103" s="286">
        <v>8</v>
      </c>
      <c r="L103" s="286">
        <v>1</v>
      </c>
      <c r="M103" s="299" t="s">
        <v>274</v>
      </c>
      <c r="N103" s="284">
        <v>0</v>
      </c>
      <c r="O103" s="283">
        <f>O104</f>
        <v>2450200</v>
      </c>
      <c r="P103" s="283">
        <f>P104</f>
        <v>3003300</v>
      </c>
      <c r="Q103" s="274">
        <f>Q104</f>
        <v>3003300</v>
      </c>
    </row>
    <row r="104" spans="1:17" x14ac:dyDescent="0.25">
      <c r="A104" s="298"/>
      <c r="B104" s="289"/>
      <c r="C104" s="288"/>
      <c r="D104" s="297"/>
      <c r="E104" s="297"/>
      <c r="F104" s="562" t="s">
        <v>60</v>
      </c>
      <c r="G104" s="592"/>
      <c r="H104" s="592"/>
      <c r="I104" s="592"/>
      <c r="J104" s="276">
        <v>137</v>
      </c>
      <c r="K104" s="286">
        <v>8</v>
      </c>
      <c r="L104" s="286">
        <v>1</v>
      </c>
      <c r="M104" s="299" t="s">
        <v>274</v>
      </c>
      <c r="N104" s="284">
        <v>540</v>
      </c>
      <c r="O104" s="283">
        <v>2450200</v>
      </c>
      <c r="P104" s="283">
        <v>3003300</v>
      </c>
      <c r="Q104" s="274">
        <v>3003300</v>
      </c>
    </row>
    <row r="105" spans="1:17" ht="81.75" customHeight="1" x14ac:dyDescent="0.25">
      <c r="A105" s="298"/>
      <c r="B105" s="289"/>
      <c r="C105" s="288"/>
      <c r="D105" s="297"/>
      <c r="E105" s="297"/>
      <c r="F105" s="563" t="s">
        <v>273</v>
      </c>
      <c r="G105" s="564"/>
      <c r="H105" s="564"/>
      <c r="I105" s="565"/>
      <c r="J105" s="276">
        <v>137</v>
      </c>
      <c r="K105" s="286">
        <v>8</v>
      </c>
      <c r="L105" s="286">
        <v>1</v>
      </c>
      <c r="M105" s="296" t="s">
        <v>272</v>
      </c>
      <c r="N105" s="284">
        <v>0</v>
      </c>
      <c r="O105" s="283">
        <f>O106</f>
        <v>685900</v>
      </c>
      <c r="P105" s="283">
        <v>0</v>
      </c>
      <c r="Q105" s="274">
        <v>0</v>
      </c>
    </row>
    <row r="106" spans="1:17" ht="21.75" customHeight="1" x14ac:dyDescent="0.25">
      <c r="A106" s="298"/>
      <c r="B106" s="289"/>
      <c r="C106" s="288"/>
      <c r="D106" s="297"/>
      <c r="E106" s="297"/>
      <c r="F106" s="589" t="s">
        <v>60</v>
      </c>
      <c r="G106" s="590"/>
      <c r="H106" s="590"/>
      <c r="I106" s="591"/>
      <c r="J106" s="276">
        <v>137</v>
      </c>
      <c r="K106" s="286">
        <v>8</v>
      </c>
      <c r="L106" s="286">
        <v>1</v>
      </c>
      <c r="M106" s="296" t="s">
        <v>272</v>
      </c>
      <c r="N106" s="284">
        <v>540</v>
      </c>
      <c r="O106" s="283">
        <v>685900</v>
      </c>
      <c r="P106" s="283">
        <v>0</v>
      </c>
      <c r="Q106" s="274">
        <v>0</v>
      </c>
    </row>
    <row r="107" spans="1:17" ht="18" customHeight="1" x14ac:dyDescent="0.25">
      <c r="A107" s="586" t="s">
        <v>271</v>
      </c>
      <c r="B107" s="587"/>
      <c r="C107" s="587"/>
      <c r="D107" s="587"/>
      <c r="E107" s="587"/>
      <c r="F107" s="587"/>
      <c r="G107" s="587"/>
      <c r="H107" s="587"/>
      <c r="I107" s="588"/>
      <c r="J107" s="282">
        <v>137</v>
      </c>
      <c r="K107" s="295">
        <v>10</v>
      </c>
      <c r="L107" s="295">
        <v>0</v>
      </c>
      <c r="M107" s="280">
        <v>0</v>
      </c>
      <c r="N107" s="294">
        <v>0</v>
      </c>
      <c r="O107" s="293">
        <f>O111</f>
        <v>274678.8</v>
      </c>
      <c r="P107" s="293">
        <f>P108</f>
        <v>192000</v>
      </c>
      <c r="Q107" s="292">
        <f>Q108</f>
        <v>192000</v>
      </c>
    </row>
    <row r="108" spans="1:17" ht="18" customHeight="1" x14ac:dyDescent="0.25">
      <c r="A108" s="273"/>
      <c r="B108" s="273"/>
      <c r="C108" s="273"/>
      <c r="D108" s="273"/>
      <c r="E108" s="273"/>
      <c r="F108" s="616" t="s">
        <v>270</v>
      </c>
      <c r="G108" s="617"/>
      <c r="H108" s="617"/>
      <c r="I108" s="617"/>
      <c r="J108" s="282">
        <v>137</v>
      </c>
      <c r="K108" s="295">
        <v>10</v>
      </c>
      <c r="L108" s="295">
        <v>1</v>
      </c>
      <c r="M108" s="280">
        <v>0</v>
      </c>
      <c r="N108" s="294">
        <v>0</v>
      </c>
      <c r="O108" s="293">
        <f>O114</f>
        <v>274678.8</v>
      </c>
      <c r="P108" s="293">
        <f>P114</f>
        <v>192000</v>
      </c>
      <c r="Q108" s="292">
        <f>Q114</f>
        <v>192000</v>
      </c>
    </row>
    <row r="109" spans="1:17" ht="78" customHeight="1" x14ac:dyDescent="0.25">
      <c r="A109" s="290"/>
      <c r="B109" s="289"/>
      <c r="C109" s="291"/>
      <c r="D109" s="566" t="s">
        <v>279</v>
      </c>
      <c r="E109" s="567"/>
      <c r="F109" s="567"/>
      <c r="G109" s="567"/>
      <c r="H109" s="567"/>
      <c r="I109" s="568"/>
      <c r="J109" s="276">
        <v>137</v>
      </c>
      <c r="K109" s="286">
        <v>10</v>
      </c>
      <c r="L109" s="286">
        <v>1</v>
      </c>
      <c r="M109" s="275">
        <v>6700000000</v>
      </c>
      <c r="N109" s="284">
        <v>0</v>
      </c>
      <c r="O109" s="283">
        <f>O111</f>
        <v>274678.8</v>
      </c>
      <c r="P109" s="283">
        <f>P111</f>
        <v>192000</v>
      </c>
      <c r="Q109" s="274">
        <f>Q111</f>
        <v>192000</v>
      </c>
    </row>
    <row r="110" spans="1:17" x14ac:dyDescent="0.25">
      <c r="A110" s="290"/>
      <c r="B110" s="289"/>
      <c r="C110" s="288"/>
      <c r="D110" s="566" t="s">
        <v>269</v>
      </c>
      <c r="E110" s="567"/>
      <c r="F110" s="567"/>
      <c r="G110" s="567"/>
      <c r="H110" s="567"/>
      <c r="I110" s="568"/>
      <c r="J110" s="276">
        <v>137</v>
      </c>
      <c r="K110" s="286">
        <v>10</v>
      </c>
      <c r="L110" s="286">
        <v>1</v>
      </c>
      <c r="M110" s="275">
        <v>6740000000</v>
      </c>
      <c r="N110" s="284">
        <v>0</v>
      </c>
      <c r="O110" s="283">
        <f t="shared" ref="O110:Q111" si="7">O111</f>
        <v>274678.8</v>
      </c>
      <c r="P110" s="283">
        <f t="shared" si="7"/>
        <v>192000</v>
      </c>
      <c r="Q110" s="274">
        <f t="shared" si="7"/>
        <v>192000</v>
      </c>
    </row>
    <row r="111" spans="1:17" ht="33.75" customHeight="1" x14ac:dyDescent="0.25">
      <c r="A111" s="290"/>
      <c r="B111" s="289"/>
      <c r="C111" s="288"/>
      <c r="D111" s="566" t="s">
        <v>268</v>
      </c>
      <c r="E111" s="567"/>
      <c r="F111" s="567"/>
      <c r="G111" s="567"/>
      <c r="H111" s="567"/>
      <c r="I111" s="568"/>
      <c r="J111" s="276">
        <v>137</v>
      </c>
      <c r="K111" s="286">
        <v>10</v>
      </c>
      <c r="L111" s="286">
        <v>1</v>
      </c>
      <c r="M111" s="275">
        <v>6740500000</v>
      </c>
      <c r="N111" s="284">
        <v>0</v>
      </c>
      <c r="O111" s="283">
        <f t="shared" si="7"/>
        <v>274678.8</v>
      </c>
      <c r="P111" s="283">
        <f t="shared" si="7"/>
        <v>192000</v>
      </c>
      <c r="Q111" s="274">
        <f t="shared" si="7"/>
        <v>192000</v>
      </c>
    </row>
    <row r="112" spans="1:17" ht="35.25" customHeight="1" x14ac:dyDescent="0.25">
      <c r="A112" s="273"/>
      <c r="B112" s="273"/>
      <c r="C112" s="287"/>
      <c r="D112" s="610" t="s">
        <v>267</v>
      </c>
      <c r="E112" s="611"/>
      <c r="F112" s="611"/>
      <c r="G112" s="611"/>
      <c r="H112" s="611"/>
      <c r="I112" s="612"/>
      <c r="J112" s="276">
        <v>137</v>
      </c>
      <c r="K112" s="286">
        <v>10</v>
      </c>
      <c r="L112" s="286">
        <v>1</v>
      </c>
      <c r="M112" s="285">
        <v>6740525050</v>
      </c>
      <c r="N112" s="284">
        <v>0</v>
      </c>
      <c r="O112" s="283">
        <f>O114</f>
        <v>274678.8</v>
      </c>
      <c r="P112" s="283">
        <f>P114</f>
        <v>192000</v>
      </c>
      <c r="Q112" s="274">
        <f>Q114</f>
        <v>192000</v>
      </c>
    </row>
    <row r="113" spans="1:17" ht="32.25" customHeight="1" x14ac:dyDescent="0.25">
      <c r="A113" s="273"/>
      <c r="B113" s="273"/>
      <c r="C113" s="287"/>
      <c r="D113" s="287"/>
      <c r="E113" s="613" t="s">
        <v>266</v>
      </c>
      <c r="F113" s="614"/>
      <c r="G113" s="614"/>
      <c r="H113" s="614"/>
      <c r="I113" s="615"/>
      <c r="J113" s="276">
        <v>137</v>
      </c>
      <c r="K113" s="286">
        <v>10</v>
      </c>
      <c r="L113" s="286">
        <v>1</v>
      </c>
      <c r="M113" s="285">
        <v>6740525050</v>
      </c>
      <c r="N113" s="284">
        <v>310</v>
      </c>
      <c r="O113" s="283">
        <f>O114</f>
        <v>274678.8</v>
      </c>
      <c r="P113" s="283">
        <f>P114</f>
        <v>192000</v>
      </c>
      <c r="Q113" s="274">
        <f>Q114</f>
        <v>192000</v>
      </c>
    </row>
    <row r="114" spans="1:17" ht="18" customHeight="1" x14ac:dyDescent="0.25">
      <c r="A114" s="273"/>
      <c r="B114" s="273"/>
      <c r="C114" s="273"/>
      <c r="D114" s="610" t="s">
        <v>319</v>
      </c>
      <c r="E114" s="611"/>
      <c r="F114" s="611"/>
      <c r="G114" s="611"/>
      <c r="H114" s="611"/>
      <c r="I114" s="612"/>
      <c r="J114" s="276">
        <v>137</v>
      </c>
      <c r="K114" s="286">
        <v>10</v>
      </c>
      <c r="L114" s="286">
        <v>1</v>
      </c>
      <c r="M114" s="285">
        <v>6740525050</v>
      </c>
      <c r="N114" s="284">
        <v>312</v>
      </c>
      <c r="O114" s="283">
        <v>274678.8</v>
      </c>
      <c r="P114" s="283">
        <v>192000</v>
      </c>
      <c r="Q114" s="274">
        <v>192000</v>
      </c>
    </row>
    <row r="115" spans="1:17" ht="18" customHeight="1" x14ac:dyDescent="0.25">
      <c r="A115" s="586" t="s">
        <v>226</v>
      </c>
      <c r="B115" s="587"/>
      <c r="C115" s="587"/>
      <c r="D115" s="587"/>
      <c r="E115" s="587"/>
      <c r="F115" s="587"/>
      <c r="G115" s="587"/>
      <c r="H115" s="587"/>
      <c r="I115" s="588"/>
      <c r="J115" s="282">
        <v>137</v>
      </c>
      <c r="K115" s="281">
        <v>11</v>
      </c>
      <c r="L115" s="281">
        <v>0</v>
      </c>
      <c r="M115" s="280">
        <v>0</v>
      </c>
      <c r="N115" s="279">
        <v>0</v>
      </c>
      <c r="O115" s="278">
        <f t="shared" ref="O115:Q118" si="8">O116</f>
        <v>1006635</v>
      </c>
      <c r="P115" s="278">
        <f t="shared" si="8"/>
        <v>0</v>
      </c>
      <c r="Q115" s="277">
        <f t="shared" si="8"/>
        <v>0</v>
      </c>
    </row>
    <row r="116" spans="1:17" ht="18" customHeight="1" x14ac:dyDescent="0.25">
      <c r="A116" s="273"/>
      <c r="B116" s="273"/>
      <c r="C116" s="586" t="s">
        <v>225</v>
      </c>
      <c r="D116" s="587"/>
      <c r="E116" s="587"/>
      <c r="F116" s="587"/>
      <c r="G116" s="587"/>
      <c r="H116" s="587"/>
      <c r="I116" s="588"/>
      <c r="J116" s="282">
        <v>137</v>
      </c>
      <c r="K116" s="281">
        <v>11</v>
      </c>
      <c r="L116" s="281">
        <v>1</v>
      </c>
      <c r="M116" s="280">
        <v>0</v>
      </c>
      <c r="N116" s="279">
        <v>0</v>
      </c>
      <c r="O116" s="278">
        <f t="shared" si="8"/>
        <v>1006635</v>
      </c>
      <c r="P116" s="278">
        <f t="shared" si="8"/>
        <v>0</v>
      </c>
      <c r="Q116" s="277">
        <f t="shared" si="8"/>
        <v>0</v>
      </c>
    </row>
    <row r="117" spans="1:17" ht="80.25" customHeight="1" x14ac:dyDescent="0.25">
      <c r="A117" s="273"/>
      <c r="B117" s="273"/>
      <c r="C117" s="273"/>
      <c r="D117" s="610" t="s">
        <v>279</v>
      </c>
      <c r="E117" s="611"/>
      <c r="F117" s="611"/>
      <c r="G117" s="611"/>
      <c r="H117" s="611"/>
      <c r="I117" s="612"/>
      <c r="J117" s="276">
        <v>137</v>
      </c>
      <c r="K117" s="270">
        <v>11</v>
      </c>
      <c r="L117" s="270">
        <v>1</v>
      </c>
      <c r="M117" s="275">
        <v>6700000000</v>
      </c>
      <c r="N117" s="268">
        <v>0</v>
      </c>
      <c r="O117" s="267">
        <f t="shared" si="8"/>
        <v>1006635</v>
      </c>
      <c r="P117" s="267">
        <f t="shared" si="8"/>
        <v>0</v>
      </c>
      <c r="Q117" s="267">
        <f t="shared" si="8"/>
        <v>0</v>
      </c>
    </row>
    <row r="118" spans="1:17" ht="36.75" customHeight="1" x14ac:dyDescent="0.25">
      <c r="A118" s="273"/>
      <c r="B118" s="273"/>
      <c r="C118" s="273"/>
      <c r="D118" s="600" t="s">
        <v>264</v>
      </c>
      <c r="E118" s="601"/>
      <c r="F118" s="601"/>
      <c r="G118" s="601"/>
      <c r="H118" s="601"/>
      <c r="I118" s="602"/>
      <c r="J118" s="271">
        <v>137</v>
      </c>
      <c r="K118" s="270">
        <v>11</v>
      </c>
      <c r="L118" s="270">
        <v>1</v>
      </c>
      <c r="M118" s="269">
        <v>6750000000</v>
      </c>
      <c r="N118" s="268">
        <v>0</v>
      </c>
      <c r="O118" s="267">
        <f t="shared" si="8"/>
        <v>1006635</v>
      </c>
      <c r="P118" s="267">
        <f t="shared" si="8"/>
        <v>0</v>
      </c>
      <c r="Q118" s="274">
        <f t="shared" si="8"/>
        <v>0</v>
      </c>
    </row>
    <row r="119" spans="1:17" ht="65.25" customHeight="1" x14ac:dyDescent="0.25">
      <c r="A119" s="273"/>
      <c r="B119" s="273"/>
      <c r="C119" s="273"/>
      <c r="D119" s="600" t="s">
        <v>263</v>
      </c>
      <c r="E119" s="601"/>
      <c r="F119" s="601"/>
      <c r="G119" s="601"/>
      <c r="H119" s="601"/>
      <c r="I119" s="602"/>
      <c r="J119" s="271">
        <v>137</v>
      </c>
      <c r="K119" s="270">
        <v>11</v>
      </c>
      <c r="L119" s="270">
        <v>1</v>
      </c>
      <c r="M119" s="269" t="s">
        <v>262</v>
      </c>
      <c r="N119" s="268">
        <v>0</v>
      </c>
      <c r="O119" s="267">
        <f>O120+O123</f>
        <v>1006635</v>
      </c>
      <c r="P119" s="267">
        <f>P120+P123</f>
        <v>0</v>
      </c>
      <c r="Q119" s="266">
        <f>Q120+Q123</f>
        <v>0</v>
      </c>
    </row>
    <row r="120" spans="1:17" ht="63.75" customHeight="1" x14ac:dyDescent="0.25">
      <c r="A120" s="273"/>
      <c r="B120" s="273"/>
      <c r="C120" s="273"/>
      <c r="D120" s="272"/>
      <c r="E120" s="272"/>
      <c r="F120" s="582" t="s">
        <v>261</v>
      </c>
      <c r="G120" s="582"/>
      <c r="H120" s="582"/>
      <c r="I120" s="582"/>
      <c r="J120" s="271">
        <v>137</v>
      </c>
      <c r="K120" s="270">
        <v>11</v>
      </c>
      <c r="L120" s="270">
        <v>1</v>
      </c>
      <c r="M120" s="269" t="s">
        <v>260</v>
      </c>
      <c r="N120" s="268">
        <v>0</v>
      </c>
      <c r="O120" s="267">
        <f t="shared" ref="O120:Q121" si="9">O121</f>
        <v>743333</v>
      </c>
      <c r="P120" s="267">
        <f t="shared" si="9"/>
        <v>0</v>
      </c>
      <c r="Q120" s="266">
        <f t="shared" si="9"/>
        <v>0</v>
      </c>
    </row>
    <row r="121" spans="1:17" ht="48" customHeight="1" x14ac:dyDescent="0.25">
      <c r="A121" s="273"/>
      <c r="B121" s="273"/>
      <c r="C121" s="273"/>
      <c r="D121" s="272"/>
      <c r="E121" s="272"/>
      <c r="F121" s="582" t="s">
        <v>258</v>
      </c>
      <c r="G121" s="582"/>
      <c r="H121" s="582"/>
      <c r="I121" s="582"/>
      <c r="J121" s="271">
        <v>137</v>
      </c>
      <c r="K121" s="270">
        <v>11</v>
      </c>
      <c r="L121" s="270">
        <v>1</v>
      </c>
      <c r="M121" s="269" t="s">
        <v>260</v>
      </c>
      <c r="N121" s="268">
        <v>240</v>
      </c>
      <c r="O121" s="267">
        <f t="shared" si="9"/>
        <v>743333</v>
      </c>
      <c r="P121" s="267">
        <f t="shared" si="9"/>
        <v>0</v>
      </c>
      <c r="Q121" s="266">
        <f t="shared" si="9"/>
        <v>0</v>
      </c>
    </row>
    <row r="122" spans="1:17" ht="25.5" customHeight="1" x14ac:dyDescent="0.25">
      <c r="A122" s="273"/>
      <c r="B122" s="273"/>
      <c r="C122" s="273"/>
      <c r="D122" s="272"/>
      <c r="E122" s="272"/>
      <c r="F122" s="582" t="s">
        <v>318</v>
      </c>
      <c r="G122" s="582"/>
      <c r="H122" s="582"/>
      <c r="I122" s="582"/>
      <c r="J122" s="271">
        <v>137</v>
      </c>
      <c r="K122" s="270">
        <v>11</v>
      </c>
      <c r="L122" s="270">
        <v>1</v>
      </c>
      <c r="M122" s="269" t="s">
        <v>260</v>
      </c>
      <c r="N122" s="268">
        <v>244</v>
      </c>
      <c r="O122" s="267">
        <v>743333</v>
      </c>
      <c r="P122" s="267">
        <v>0</v>
      </c>
      <c r="Q122" s="266">
        <v>0</v>
      </c>
    </row>
    <row r="123" spans="1:17" ht="72.75" customHeight="1" x14ac:dyDescent="0.25">
      <c r="A123" s="273"/>
      <c r="B123" s="273"/>
      <c r="C123" s="273"/>
      <c r="D123" s="272"/>
      <c r="E123" s="272"/>
      <c r="F123" s="582" t="s">
        <v>259</v>
      </c>
      <c r="G123" s="582"/>
      <c r="H123" s="582"/>
      <c r="I123" s="582"/>
      <c r="J123" s="271">
        <v>137</v>
      </c>
      <c r="K123" s="270">
        <v>11</v>
      </c>
      <c r="L123" s="270">
        <v>1</v>
      </c>
      <c r="M123" s="269" t="s">
        <v>257</v>
      </c>
      <c r="N123" s="268">
        <v>0</v>
      </c>
      <c r="O123" s="267">
        <f t="shared" ref="O123:Q124" si="10">O124</f>
        <v>263302</v>
      </c>
      <c r="P123" s="267">
        <f t="shared" si="10"/>
        <v>0</v>
      </c>
      <c r="Q123" s="266">
        <f t="shared" si="10"/>
        <v>0</v>
      </c>
    </row>
    <row r="124" spans="1:17" ht="54" customHeight="1" x14ac:dyDescent="0.25">
      <c r="A124" s="273"/>
      <c r="B124" s="273"/>
      <c r="C124" s="273"/>
      <c r="D124" s="272"/>
      <c r="E124" s="272"/>
      <c r="F124" s="582" t="s">
        <v>258</v>
      </c>
      <c r="G124" s="582"/>
      <c r="H124" s="582"/>
      <c r="I124" s="582"/>
      <c r="J124" s="271">
        <v>137</v>
      </c>
      <c r="K124" s="270">
        <v>11</v>
      </c>
      <c r="L124" s="270">
        <v>1</v>
      </c>
      <c r="M124" s="269" t="s">
        <v>257</v>
      </c>
      <c r="N124" s="268">
        <v>240</v>
      </c>
      <c r="O124" s="267">
        <f t="shared" si="10"/>
        <v>263302</v>
      </c>
      <c r="P124" s="267">
        <f t="shared" si="10"/>
        <v>0</v>
      </c>
      <c r="Q124" s="274">
        <f t="shared" si="10"/>
        <v>0</v>
      </c>
    </row>
    <row r="125" spans="1:17" ht="20.25" customHeight="1" x14ac:dyDescent="0.25">
      <c r="A125" s="273"/>
      <c r="B125" s="273"/>
      <c r="C125" s="273"/>
      <c r="D125" s="272"/>
      <c r="E125" s="272"/>
      <c r="F125" s="582" t="s">
        <v>318</v>
      </c>
      <c r="G125" s="582"/>
      <c r="H125" s="582"/>
      <c r="I125" s="582"/>
      <c r="J125" s="271">
        <v>137</v>
      </c>
      <c r="K125" s="270">
        <v>11</v>
      </c>
      <c r="L125" s="270">
        <v>1</v>
      </c>
      <c r="M125" s="269" t="s">
        <v>257</v>
      </c>
      <c r="N125" s="268">
        <v>244</v>
      </c>
      <c r="O125" s="267">
        <v>263302</v>
      </c>
      <c r="P125" s="267">
        <v>0</v>
      </c>
      <c r="Q125" s="266">
        <v>0</v>
      </c>
    </row>
    <row r="126" spans="1:17" ht="15.75" customHeight="1" thickBot="1" x14ac:dyDescent="0.3">
      <c r="A126" s="265"/>
      <c r="B126" s="607" t="s">
        <v>317</v>
      </c>
      <c r="C126" s="608"/>
      <c r="D126" s="608"/>
      <c r="E126" s="608"/>
      <c r="F126" s="608"/>
      <c r="G126" s="608"/>
      <c r="H126" s="608"/>
      <c r="I126" s="609"/>
      <c r="J126" s="264" t="s">
        <v>36</v>
      </c>
      <c r="K126" s="264" t="s">
        <v>36</v>
      </c>
      <c r="L126" s="264" t="s">
        <v>36</v>
      </c>
      <c r="M126" s="264" t="s">
        <v>36</v>
      </c>
      <c r="N126" s="264" t="s">
        <v>36</v>
      </c>
      <c r="O126" s="263">
        <f>O11+O19+O38+O44+O52+O62+O78+O86+O95+O108+O115</f>
        <v>21316376.620000001</v>
      </c>
      <c r="P126" s="263">
        <f>P11+P19+P38+P44+P52+P62+P78+P86+P95+P108+P8</f>
        <v>16740300</v>
      </c>
      <c r="Q126" s="262">
        <f>Q11+Q19+Q38+Q44+Q52+Q62+Q78+Q86+Q95+Q108+Q8</f>
        <v>17075700</v>
      </c>
    </row>
    <row r="130" spans="8:8" x14ac:dyDescent="0.25">
      <c r="H130" s="261"/>
    </row>
  </sheetData>
  <mergeCells count="121">
    <mergeCell ref="C8:I8"/>
    <mergeCell ref="C87:I87"/>
    <mergeCell ref="D88:I88"/>
    <mergeCell ref="D53:I53"/>
    <mergeCell ref="D91:I91"/>
    <mergeCell ref="D47:I47"/>
    <mergeCell ref="D54:I54"/>
    <mergeCell ref="F49:I49"/>
    <mergeCell ref="A4:Q5"/>
    <mergeCell ref="F75:I75"/>
    <mergeCell ref="D64:I64"/>
    <mergeCell ref="E74:I74"/>
    <mergeCell ref="D79:I79"/>
    <mergeCell ref="F76:I76"/>
    <mergeCell ref="A7:I7"/>
    <mergeCell ref="A62:I62"/>
    <mergeCell ref="C63:I63"/>
    <mergeCell ref="F30:I30"/>
    <mergeCell ref="F17:I17"/>
    <mergeCell ref="E23:I23"/>
    <mergeCell ref="F35:I35"/>
    <mergeCell ref="F31:I31"/>
    <mergeCell ref="A77:I77"/>
    <mergeCell ref="A51:I51"/>
    <mergeCell ref="C52:I52"/>
    <mergeCell ref="D55:I55"/>
    <mergeCell ref="F34:I34"/>
    <mergeCell ref="D12:I12"/>
    <mergeCell ref="D14:I14"/>
    <mergeCell ref="E15:I15"/>
    <mergeCell ref="D13:I13"/>
    <mergeCell ref="D21:I21"/>
    <mergeCell ref="A9:I9"/>
    <mergeCell ref="D66:I66"/>
    <mergeCell ref="D65:I65"/>
    <mergeCell ref="F68:I68"/>
    <mergeCell ref="F69:I69"/>
    <mergeCell ref="E67:I67"/>
    <mergeCell ref="D20:I20"/>
    <mergeCell ref="F16:I16"/>
    <mergeCell ref="F29:I29"/>
    <mergeCell ref="D22:I22"/>
    <mergeCell ref="C19:I19"/>
    <mergeCell ref="F18:I18"/>
    <mergeCell ref="F42:I42"/>
    <mergeCell ref="F28:I28"/>
    <mergeCell ref="C11:I11"/>
    <mergeCell ref="F61:I61"/>
    <mergeCell ref="F59:I59"/>
    <mergeCell ref="F27:I27"/>
    <mergeCell ref="F24:I24"/>
    <mergeCell ref="F25:I25"/>
    <mergeCell ref="F57:I57"/>
    <mergeCell ref="F58:I58"/>
    <mergeCell ref="F50:I50"/>
    <mergeCell ref="F56:I56"/>
    <mergeCell ref="A10:I10"/>
    <mergeCell ref="D73:I73"/>
    <mergeCell ref="D38:I38"/>
    <mergeCell ref="B126:I126"/>
    <mergeCell ref="D114:I114"/>
    <mergeCell ref="E113:I113"/>
    <mergeCell ref="D112:I112"/>
    <mergeCell ref="F92:I92"/>
    <mergeCell ref="A107:I107"/>
    <mergeCell ref="F108:I108"/>
    <mergeCell ref="F105:I105"/>
    <mergeCell ref="F123:I123"/>
    <mergeCell ref="D117:I117"/>
    <mergeCell ref="D72:I72"/>
    <mergeCell ref="D118:I118"/>
    <mergeCell ref="D119:I119"/>
    <mergeCell ref="D90:I90"/>
    <mergeCell ref="D89:I89"/>
    <mergeCell ref="E83:I83"/>
    <mergeCell ref="E84:I84"/>
    <mergeCell ref="E85:I85"/>
    <mergeCell ref="A86:I86"/>
    <mergeCell ref="F124:I124"/>
    <mergeCell ref="F125:I125"/>
    <mergeCell ref="F26:I26"/>
    <mergeCell ref="C70:I70"/>
    <mergeCell ref="D80:I80"/>
    <mergeCell ref="D71:I71"/>
    <mergeCell ref="F37:I37"/>
    <mergeCell ref="F120:I120"/>
    <mergeCell ref="F121:I121"/>
    <mergeCell ref="C116:I116"/>
    <mergeCell ref="F122:I122"/>
    <mergeCell ref="A115:I115"/>
    <mergeCell ref="D98:I98"/>
    <mergeCell ref="D109:I109"/>
    <mergeCell ref="D110:I110"/>
    <mergeCell ref="D111:I111"/>
    <mergeCell ref="F106:I106"/>
    <mergeCell ref="D96:I96"/>
    <mergeCell ref="F103:I103"/>
    <mergeCell ref="F104:I104"/>
    <mergeCell ref="A94:I94"/>
    <mergeCell ref="C95:I95"/>
    <mergeCell ref="E99:I99"/>
    <mergeCell ref="F100:I100"/>
    <mergeCell ref="F101:I101"/>
    <mergeCell ref="F102:I102"/>
    <mergeCell ref="F33:I33"/>
    <mergeCell ref="F32:I32"/>
    <mergeCell ref="F36:I36"/>
    <mergeCell ref="D97:I97"/>
    <mergeCell ref="D44:I44"/>
    <mergeCell ref="F48:I48"/>
    <mergeCell ref="D39:I39"/>
    <mergeCell ref="D40:I40"/>
    <mergeCell ref="D41:I41"/>
    <mergeCell ref="D46:I46"/>
    <mergeCell ref="D45:I45"/>
    <mergeCell ref="F43:I43"/>
    <mergeCell ref="D81:I81"/>
    <mergeCell ref="D82:I82"/>
    <mergeCell ref="C78:I78"/>
    <mergeCell ref="F60:I60"/>
    <mergeCell ref="F93:I93"/>
  </mergeCells>
  <pageMargins left="0.43307086614173229" right="0.11811023622047245" top="0.74803149606299213" bottom="0.74803149606299213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560"/>
  <sheetViews>
    <sheetView workbookViewId="0"/>
  </sheetViews>
  <sheetFormatPr defaultRowHeight="14.25" x14ac:dyDescent="0.2"/>
  <cols>
    <col min="1" max="1" width="1.85546875" customWidth="1"/>
    <col min="2" max="2" width="0.7109375" style="360" customWidth="1"/>
    <col min="3" max="3" width="1.42578125" style="360" customWidth="1"/>
    <col min="4" max="6" width="9.140625" style="360"/>
    <col min="7" max="7" width="5.28515625" style="360" customWidth="1"/>
    <col min="8" max="11" width="9.140625" style="360" hidden="1" customWidth="1"/>
    <col min="12" max="12" width="12.85546875" style="360" customWidth="1"/>
    <col min="13" max="13" width="6.42578125" style="360" customWidth="1"/>
    <col min="14" max="14" width="6.7109375" style="360" customWidth="1"/>
    <col min="15" max="15" width="7.28515625" style="360" customWidth="1"/>
    <col min="16" max="18" width="14.28515625" style="360" customWidth="1"/>
    <col min="19" max="19" width="14.28515625" customWidth="1"/>
  </cols>
  <sheetData>
    <row r="1" spans="1:63" x14ac:dyDescent="0.2">
      <c r="Q1" s="136" t="s">
        <v>335</v>
      </c>
      <c r="R1" s="361"/>
    </row>
    <row r="2" spans="1:63" x14ac:dyDescent="0.2">
      <c r="Q2" s="136" t="s">
        <v>220</v>
      </c>
      <c r="R2" s="361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</row>
    <row r="3" spans="1:63" x14ac:dyDescent="0.2">
      <c r="Q3" s="136" t="s">
        <v>336</v>
      </c>
      <c r="R3" s="361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</row>
    <row r="4" spans="1:63" x14ac:dyDescent="0.2">
      <c r="Q4" s="362" t="s">
        <v>397</v>
      </c>
      <c r="R4" s="361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</row>
    <row r="5" spans="1:63" x14ac:dyDescent="0.2">
      <c r="Q5" s="135"/>
      <c r="R5" s="361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</row>
    <row r="6" spans="1:63" x14ac:dyDescent="0.2"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</row>
    <row r="7" spans="1:63" ht="51" customHeight="1" x14ac:dyDescent="0.2">
      <c r="A7" s="670" t="s">
        <v>337</v>
      </c>
      <c r="B7" s="670"/>
      <c r="C7" s="670"/>
      <c r="D7" s="670"/>
      <c r="E7" s="670"/>
      <c r="F7" s="670"/>
      <c r="G7" s="670"/>
      <c r="H7" s="670"/>
      <c r="I7" s="670"/>
      <c r="J7" s="670"/>
      <c r="K7" s="670"/>
      <c r="L7" s="670"/>
      <c r="M7" s="670"/>
      <c r="N7" s="670"/>
      <c r="O7" s="670"/>
      <c r="P7" s="670"/>
      <c r="Q7" s="670"/>
      <c r="R7" s="670"/>
      <c r="S7" s="363"/>
      <c r="T7" s="364"/>
      <c r="U7" s="364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</row>
    <row r="8" spans="1:63" ht="15" thickBot="1" x14ac:dyDescent="0.25">
      <c r="R8" s="365" t="s">
        <v>1</v>
      </c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</row>
    <row r="9" spans="1:63" ht="15.75" customHeight="1" thickBot="1" x14ac:dyDescent="0.25">
      <c r="B9" s="671" t="s">
        <v>313</v>
      </c>
      <c r="C9" s="672"/>
      <c r="D9" s="672"/>
      <c r="E9" s="672"/>
      <c r="F9" s="672"/>
      <c r="G9" s="672"/>
      <c r="H9" s="672"/>
      <c r="I9" s="672"/>
      <c r="J9" s="672"/>
      <c r="K9" s="673"/>
      <c r="L9" s="677" t="s">
        <v>331</v>
      </c>
      <c r="M9" s="677" t="s">
        <v>249</v>
      </c>
      <c r="N9" s="677" t="s">
        <v>248</v>
      </c>
      <c r="O9" s="677" t="s">
        <v>330</v>
      </c>
      <c r="P9" s="678">
        <v>2024</v>
      </c>
      <c r="Q9" s="679">
        <v>2025</v>
      </c>
      <c r="R9" s="680">
        <v>2026</v>
      </c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</row>
    <row r="10" spans="1:63" ht="8.25" customHeight="1" thickBot="1" x14ac:dyDescent="0.25">
      <c r="B10" s="674"/>
      <c r="C10" s="675"/>
      <c r="D10" s="675"/>
      <c r="E10" s="675"/>
      <c r="F10" s="675"/>
      <c r="G10" s="675"/>
      <c r="H10" s="675"/>
      <c r="I10" s="675"/>
      <c r="J10" s="675"/>
      <c r="K10" s="676"/>
      <c r="L10" s="677"/>
      <c r="M10" s="677"/>
      <c r="N10" s="677"/>
      <c r="O10" s="677"/>
      <c r="P10" s="678"/>
      <c r="Q10" s="679"/>
      <c r="R10" s="681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</row>
    <row r="11" spans="1:63" ht="19.5" customHeight="1" x14ac:dyDescent="0.2">
      <c r="A11" s="366"/>
      <c r="B11" s="662" t="s">
        <v>245</v>
      </c>
      <c r="C11" s="663"/>
      <c r="D11" s="663"/>
      <c r="E11" s="663"/>
      <c r="F11" s="663"/>
      <c r="G11" s="664"/>
      <c r="H11" s="367"/>
      <c r="I11" s="367"/>
      <c r="J11" s="367"/>
      <c r="K11" s="367"/>
      <c r="L11" s="368">
        <v>0</v>
      </c>
      <c r="M11" s="369">
        <v>0</v>
      </c>
      <c r="N11" s="369">
        <v>0</v>
      </c>
      <c r="O11" s="370">
        <v>0</v>
      </c>
      <c r="P11" s="371">
        <v>0</v>
      </c>
      <c r="Q11" s="371">
        <v>407875</v>
      </c>
      <c r="R11" s="372">
        <v>830500</v>
      </c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</row>
    <row r="12" spans="1:63" s="373" customFormat="1" ht="96.75" customHeight="1" x14ac:dyDescent="0.25">
      <c r="B12" s="665" t="s">
        <v>279</v>
      </c>
      <c r="C12" s="665"/>
      <c r="D12" s="665"/>
      <c r="E12" s="665"/>
      <c r="F12" s="665"/>
      <c r="G12" s="665"/>
      <c r="H12" s="665"/>
      <c r="I12" s="665"/>
      <c r="J12" s="665"/>
      <c r="K12" s="666"/>
      <c r="L12" s="368" t="s">
        <v>338</v>
      </c>
      <c r="M12" s="374">
        <v>0</v>
      </c>
      <c r="N12" s="374">
        <v>0</v>
      </c>
      <c r="O12" s="370">
        <v>0</v>
      </c>
      <c r="P12" s="375">
        <f>P14+P23+P28+P46++P33+P82</f>
        <v>21316376.619999997</v>
      </c>
      <c r="Q12" s="375">
        <f>Q14+Q23+Q28+Q46++Q33+Q11</f>
        <v>16740300</v>
      </c>
      <c r="R12" s="376">
        <f>R14+R23+R28+R46++R33+R11</f>
        <v>17075700</v>
      </c>
      <c r="S12" s="377"/>
      <c r="T12" s="377"/>
      <c r="U12" s="377"/>
      <c r="V12" s="377"/>
      <c r="W12" s="377"/>
      <c r="X12" s="377"/>
      <c r="Y12" s="377"/>
      <c r="Z12" s="377"/>
      <c r="AA12" s="377"/>
      <c r="AB12" s="377"/>
      <c r="AC12" s="377"/>
      <c r="AD12" s="377"/>
      <c r="AE12" s="377"/>
      <c r="AF12" s="377"/>
      <c r="AG12" s="377"/>
      <c r="AH12" s="377"/>
      <c r="AI12" s="377"/>
      <c r="AJ12" s="377"/>
      <c r="AK12" s="377"/>
      <c r="AL12" s="377"/>
      <c r="AM12" s="377"/>
      <c r="AN12" s="377"/>
      <c r="AO12" s="377"/>
      <c r="AP12" s="377"/>
      <c r="AQ12" s="377"/>
      <c r="AR12" s="377"/>
      <c r="AS12" s="377"/>
      <c r="AT12" s="377"/>
      <c r="AU12" s="377"/>
      <c r="AV12" s="377"/>
      <c r="AW12" s="377"/>
      <c r="AX12" s="377"/>
      <c r="AY12" s="377"/>
      <c r="AZ12" s="377"/>
      <c r="BA12" s="377"/>
      <c r="BB12" s="377"/>
      <c r="BC12" s="377"/>
      <c r="BD12" s="377"/>
      <c r="BE12" s="377"/>
      <c r="BF12" s="377"/>
      <c r="BG12" s="377"/>
      <c r="BH12" s="377"/>
      <c r="BI12" s="377"/>
      <c r="BJ12" s="377"/>
      <c r="BK12" s="377"/>
    </row>
    <row r="13" spans="1:63" s="373" customFormat="1" ht="40.5" customHeight="1" x14ac:dyDescent="0.25">
      <c r="B13" s="667" t="s">
        <v>269</v>
      </c>
      <c r="C13" s="668"/>
      <c r="D13" s="668"/>
      <c r="E13" s="668"/>
      <c r="F13" s="668"/>
      <c r="G13" s="669"/>
      <c r="H13" s="378"/>
      <c r="I13" s="378"/>
      <c r="J13" s="378"/>
      <c r="K13" s="379"/>
      <c r="L13" s="380">
        <v>6740000000</v>
      </c>
      <c r="M13" s="374">
        <v>0</v>
      </c>
      <c r="N13" s="374">
        <v>0</v>
      </c>
      <c r="O13" s="370">
        <v>0</v>
      </c>
      <c r="P13" s="375">
        <f>P12</f>
        <v>21316376.619999997</v>
      </c>
      <c r="Q13" s="375">
        <f t="shared" ref="Q13:R13" si="0">Q12</f>
        <v>16740300</v>
      </c>
      <c r="R13" s="381">
        <f t="shared" si="0"/>
        <v>17075700</v>
      </c>
      <c r="T13" s="377"/>
      <c r="U13" s="377"/>
      <c r="V13" s="377"/>
      <c r="W13" s="377"/>
      <c r="X13" s="377"/>
      <c r="Y13" s="377"/>
      <c r="Z13" s="377"/>
      <c r="AA13" s="377"/>
      <c r="AB13" s="377"/>
      <c r="AC13" s="377"/>
      <c r="AD13" s="377"/>
      <c r="AE13" s="377"/>
      <c r="AF13" s="377"/>
      <c r="AG13" s="377"/>
      <c r="AH13" s="377"/>
      <c r="AI13" s="377"/>
      <c r="AJ13" s="377"/>
      <c r="AK13" s="377"/>
      <c r="AL13" s="377"/>
      <c r="AM13" s="377"/>
      <c r="AN13" s="377"/>
      <c r="AO13" s="377"/>
      <c r="AP13" s="377"/>
      <c r="AQ13" s="377"/>
      <c r="AR13" s="377"/>
      <c r="AS13" s="377"/>
      <c r="AT13" s="377"/>
      <c r="AU13" s="377"/>
      <c r="AV13" s="377"/>
      <c r="AW13" s="377"/>
      <c r="AX13" s="377"/>
      <c r="AY13" s="377"/>
      <c r="AZ13" s="377"/>
      <c r="BA13" s="377"/>
      <c r="BB13" s="377"/>
      <c r="BC13" s="377"/>
      <c r="BD13" s="377"/>
      <c r="BE13" s="377"/>
      <c r="BF13" s="377"/>
      <c r="BG13" s="377"/>
      <c r="BH13" s="377"/>
      <c r="BI13" s="377"/>
      <c r="BJ13" s="377"/>
      <c r="BK13" s="377"/>
    </row>
    <row r="14" spans="1:63" s="373" customFormat="1" ht="33.75" customHeight="1" x14ac:dyDescent="0.25">
      <c r="B14" s="382"/>
      <c r="C14" s="658" t="s">
        <v>339</v>
      </c>
      <c r="D14" s="658"/>
      <c r="E14" s="658"/>
      <c r="F14" s="658"/>
      <c r="G14" s="658"/>
      <c r="H14" s="658"/>
      <c r="I14" s="658"/>
      <c r="J14" s="658"/>
      <c r="K14" s="659"/>
      <c r="L14" s="383">
        <v>6740100000</v>
      </c>
      <c r="M14" s="384">
        <v>0</v>
      </c>
      <c r="N14" s="384">
        <v>0</v>
      </c>
      <c r="O14" s="385">
        <v>0</v>
      </c>
      <c r="P14" s="386">
        <f>P19+P15</f>
        <v>403650</v>
      </c>
      <c r="Q14" s="386">
        <f>Q19+Q15</f>
        <v>425400</v>
      </c>
      <c r="R14" s="381">
        <f>R19+R15</f>
        <v>425400</v>
      </c>
      <c r="T14" s="377"/>
      <c r="U14" s="377"/>
      <c r="V14" s="377"/>
      <c r="W14" s="377"/>
      <c r="X14" s="377"/>
      <c r="Y14" s="377"/>
      <c r="Z14" s="377"/>
      <c r="AA14" s="377"/>
      <c r="AB14" s="377"/>
      <c r="AC14" s="377"/>
      <c r="AD14" s="377"/>
      <c r="AE14" s="377"/>
      <c r="AF14" s="377"/>
      <c r="AG14" s="377"/>
      <c r="AH14" s="377"/>
      <c r="AI14" s="377"/>
      <c r="AJ14" s="377"/>
      <c r="AK14" s="377"/>
      <c r="AL14" s="377"/>
      <c r="AM14" s="377"/>
      <c r="AN14" s="377"/>
      <c r="AO14" s="377"/>
      <c r="AP14" s="377"/>
      <c r="AQ14" s="377"/>
      <c r="AR14" s="377"/>
      <c r="AS14" s="377"/>
      <c r="AT14" s="377"/>
      <c r="AU14" s="377"/>
      <c r="AV14" s="377"/>
      <c r="AW14" s="377"/>
      <c r="AX14" s="377"/>
      <c r="AY14" s="377"/>
      <c r="AZ14" s="377"/>
      <c r="BA14" s="377"/>
      <c r="BB14" s="377"/>
      <c r="BC14" s="377"/>
      <c r="BD14" s="377"/>
      <c r="BE14" s="377"/>
      <c r="BF14" s="377"/>
      <c r="BG14" s="377"/>
      <c r="BH14" s="377"/>
      <c r="BI14" s="377"/>
      <c r="BJ14" s="377"/>
      <c r="BK14" s="377"/>
    </row>
    <row r="15" spans="1:63" ht="33" customHeight="1" x14ac:dyDescent="0.2">
      <c r="B15" s="650" t="s">
        <v>285</v>
      </c>
      <c r="C15" s="650"/>
      <c r="D15" s="650"/>
      <c r="E15" s="650"/>
      <c r="F15" s="650"/>
      <c r="G15" s="650"/>
      <c r="H15" s="650"/>
      <c r="I15" s="650"/>
      <c r="J15" s="650"/>
      <c r="K15" s="651"/>
      <c r="L15" s="387">
        <v>6740120040</v>
      </c>
      <c r="M15" s="388">
        <v>0</v>
      </c>
      <c r="N15" s="388">
        <v>0</v>
      </c>
      <c r="O15" s="389" t="s">
        <v>340</v>
      </c>
      <c r="P15" s="390">
        <f t="shared" ref="P15:R17" si="1">P16</f>
        <v>3250</v>
      </c>
      <c r="Q15" s="390">
        <f t="shared" si="1"/>
        <v>15000</v>
      </c>
      <c r="R15" s="391">
        <f t="shared" si="1"/>
        <v>15000</v>
      </c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</row>
    <row r="16" spans="1:63" ht="38.25" customHeight="1" x14ac:dyDescent="0.2">
      <c r="B16" s="645" t="s">
        <v>237</v>
      </c>
      <c r="C16" s="645"/>
      <c r="D16" s="645"/>
      <c r="E16" s="645"/>
      <c r="F16" s="645"/>
      <c r="G16" s="645"/>
      <c r="H16" s="645"/>
      <c r="I16" s="645"/>
      <c r="J16" s="645"/>
      <c r="K16" s="646"/>
      <c r="L16" s="392">
        <v>6740120040</v>
      </c>
      <c r="M16" s="393">
        <v>3</v>
      </c>
      <c r="N16" s="393">
        <v>0</v>
      </c>
      <c r="O16" s="394" t="s">
        <v>340</v>
      </c>
      <c r="P16" s="395">
        <f t="shared" si="1"/>
        <v>3250</v>
      </c>
      <c r="Q16" s="395">
        <f t="shared" si="1"/>
        <v>15000</v>
      </c>
      <c r="R16" s="396">
        <f t="shared" si="1"/>
        <v>15000</v>
      </c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</row>
    <row r="17" spans="2:63" ht="36" customHeight="1" x14ac:dyDescent="0.2">
      <c r="B17" s="645" t="s">
        <v>235</v>
      </c>
      <c r="C17" s="645"/>
      <c r="D17" s="645"/>
      <c r="E17" s="645"/>
      <c r="F17" s="645"/>
      <c r="G17" s="645"/>
      <c r="H17" s="645"/>
      <c r="I17" s="645"/>
      <c r="J17" s="645"/>
      <c r="K17" s="646"/>
      <c r="L17" s="392">
        <v>6740120040</v>
      </c>
      <c r="M17" s="393">
        <v>3</v>
      </c>
      <c r="N17" s="393">
        <v>14</v>
      </c>
      <c r="O17" s="394" t="s">
        <v>340</v>
      </c>
      <c r="P17" s="395">
        <f t="shared" si="1"/>
        <v>3250</v>
      </c>
      <c r="Q17" s="395">
        <f t="shared" si="1"/>
        <v>15000</v>
      </c>
      <c r="R17" s="396">
        <f t="shared" si="1"/>
        <v>15000</v>
      </c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</row>
    <row r="18" spans="2:63" ht="36.75" customHeight="1" x14ac:dyDescent="0.2">
      <c r="B18" s="645" t="s">
        <v>258</v>
      </c>
      <c r="C18" s="645"/>
      <c r="D18" s="645"/>
      <c r="E18" s="645"/>
      <c r="F18" s="645"/>
      <c r="G18" s="645"/>
      <c r="H18" s="645"/>
      <c r="I18" s="645"/>
      <c r="J18" s="645"/>
      <c r="K18" s="646"/>
      <c r="L18" s="392">
        <v>6740120040</v>
      </c>
      <c r="M18" s="393">
        <v>3</v>
      </c>
      <c r="N18" s="393">
        <v>14</v>
      </c>
      <c r="O18" s="394" t="s">
        <v>276</v>
      </c>
      <c r="P18" s="395">
        <v>3250</v>
      </c>
      <c r="Q18" s="395">
        <v>15000</v>
      </c>
      <c r="R18" s="396">
        <v>15000</v>
      </c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</row>
    <row r="19" spans="2:63" ht="58.5" customHeight="1" x14ac:dyDescent="0.2">
      <c r="B19" s="650" t="s">
        <v>287</v>
      </c>
      <c r="C19" s="650"/>
      <c r="D19" s="650"/>
      <c r="E19" s="650"/>
      <c r="F19" s="650"/>
      <c r="G19" s="650"/>
      <c r="H19" s="650"/>
      <c r="I19" s="650"/>
      <c r="J19" s="650"/>
      <c r="K19" s="651"/>
      <c r="L19" s="387">
        <v>6740195020</v>
      </c>
      <c r="M19" s="388">
        <v>0</v>
      </c>
      <c r="N19" s="388">
        <v>0</v>
      </c>
      <c r="O19" s="389" t="s">
        <v>340</v>
      </c>
      <c r="P19" s="390">
        <f>P22</f>
        <v>400400</v>
      </c>
      <c r="Q19" s="390">
        <f>Q22</f>
        <v>410400</v>
      </c>
      <c r="R19" s="391">
        <f>R22</f>
        <v>410400</v>
      </c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</row>
    <row r="20" spans="2:63" ht="35.25" customHeight="1" x14ac:dyDescent="0.2">
      <c r="B20" s="645" t="s">
        <v>237</v>
      </c>
      <c r="C20" s="645"/>
      <c r="D20" s="645"/>
      <c r="E20" s="645"/>
      <c r="F20" s="645"/>
      <c r="G20" s="645"/>
      <c r="H20" s="645"/>
      <c r="I20" s="645"/>
      <c r="J20" s="645"/>
      <c r="K20" s="646"/>
      <c r="L20" s="392">
        <v>6740195020</v>
      </c>
      <c r="M20" s="393">
        <v>3</v>
      </c>
      <c r="N20" s="393">
        <v>0</v>
      </c>
      <c r="O20" s="394" t="s">
        <v>340</v>
      </c>
      <c r="P20" s="395">
        <f>P22</f>
        <v>400400</v>
      </c>
      <c r="Q20" s="395">
        <f>Q22</f>
        <v>410400</v>
      </c>
      <c r="R20" s="396">
        <f>R22</f>
        <v>410400</v>
      </c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</row>
    <row r="21" spans="2:63" ht="46.5" customHeight="1" x14ac:dyDescent="0.2">
      <c r="B21" s="645" t="s">
        <v>341</v>
      </c>
      <c r="C21" s="645"/>
      <c r="D21" s="645"/>
      <c r="E21" s="645"/>
      <c r="F21" s="645"/>
      <c r="G21" s="645"/>
      <c r="H21" s="645"/>
      <c r="I21" s="645"/>
      <c r="J21" s="645"/>
      <c r="K21" s="646"/>
      <c r="L21" s="392">
        <v>6740195020</v>
      </c>
      <c r="M21" s="393">
        <v>3</v>
      </c>
      <c r="N21" s="393">
        <v>10</v>
      </c>
      <c r="O21" s="394" t="s">
        <v>340</v>
      </c>
      <c r="P21" s="395">
        <f>P22</f>
        <v>400400</v>
      </c>
      <c r="Q21" s="395">
        <f>Q22</f>
        <v>410400</v>
      </c>
      <c r="R21" s="396">
        <f>R22</f>
        <v>410400</v>
      </c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</row>
    <row r="22" spans="2:63" ht="37.5" customHeight="1" x14ac:dyDescent="0.2">
      <c r="B22" s="645" t="s">
        <v>258</v>
      </c>
      <c r="C22" s="645"/>
      <c r="D22" s="645"/>
      <c r="E22" s="645"/>
      <c r="F22" s="645"/>
      <c r="G22" s="645"/>
      <c r="H22" s="645"/>
      <c r="I22" s="645"/>
      <c r="J22" s="645"/>
      <c r="K22" s="646"/>
      <c r="L22" s="392">
        <v>6740195020</v>
      </c>
      <c r="M22" s="393">
        <v>3</v>
      </c>
      <c r="N22" s="393">
        <v>10</v>
      </c>
      <c r="O22" s="394" t="s">
        <v>276</v>
      </c>
      <c r="P22" s="395">
        <v>400400</v>
      </c>
      <c r="Q22" s="395">
        <v>410400</v>
      </c>
      <c r="R22" s="396">
        <v>410400</v>
      </c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</row>
    <row r="23" spans="2:63" ht="48" customHeight="1" x14ac:dyDescent="0.2">
      <c r="B23" s="397"/>
      <c r="C23" s="658" t="s">
        <v>284</v>
      </c>
      <c r="D23" s="658"/>
      <c r="E23" s="658"/>
      <c r="F23" s="658"/>
      <c r="G23" s="658"/>
      <c r="H23" s="658"/>
      <c r="I23" s="658"/>
      <c r="J23" s="658"/>
      <c r="K23" s="659"/>
      <c r="L23" s="383">
        <v>6740200000</v>
      </c>
      <c r="M23" s="384">
        <v>0</v>
      </c>
      <c r="N23" s="384">
        <v>0</v>
      </c>
      <c r="O23" s="385">
        <v>0</v>
      </c>
      <c r="P23" s="386">
        <f>P24</f>
        <v>3112851.4</v>
      </c>
      <c r="Q23" s="386">
        <f>Q24</f>
        <v>1575000</v>
      </c>
      <c r="R23" s="381">
        <f>R24</f>
        <v>1636000</v>
      </c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</row>
    <row r="24" spans="2:63" ht="51.75" customHeight="1" x14ac:dyDescent="0.2">
      <c r="B24" s="650" t="s">
        <v>283</v>
      </c>
      <c r="C24" s="650"/>
      <c r="D24" s="650"/>
      <c r="E24" s="650"/>
      <c r="F24" s="650"/>
      <c r="G24" s="650"/>
      <c r="H24" s="650"/>
      <c r="I24" s="650"/>
      <c r="J24" s="650"/>
      <c r="K24" s="651"/>
      <c r="L24" s="387">
        <v>6740295280</v>
      </c>
      <c r="M24" s="388">
        <v>0</v>
      </c>
      <c r="N24" s="388">
        <v>0</v>
      </c>
      <c r="O24" s="389" t="s">
        <v>340</v>
      </c>
      <c r="P24" s="390">
        <f>P27</f>
        <v>3112851.4</v>
      </c>
      <c r="Q24" s="390">
        <f>Q27</f>
        <v>1575000</v>
      </c>
      <c r="R24" s="391">
        <f>R27</f>
        <v>1636000</v>
      </c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</row>
    <row r="25" spans="2:63" ht="12.75" x14ac:dyDescent="0.2">
      <c r="B25" s="645" t="s">
        <v>234</v>
      </c>
      <c r="C25" s="645"/>
      <c r="D25" s="645"/>
      <c r="E25" s="645"/>
      <c r="F25" s="645"/>
      <c r="G25" s="645"/>
      <c r="H25" s="645"/>
      <c r="I25" s="645"/>
      <c r="J25" s="645"/>
      <c r="K25" s="646"/>
      <c r="L25" s="392">
        <v>6740295280</v>
      </c>
      <c r="M25" s="393">
        <v>4</v>
      </c>
      <c r="N25" s="393">
        <v>0</v>
      </c>
      <c r="O25" s="394" t="s">
        <v>340</v>
      </c>
      <c r="P25" s="395">
        <f>P27</f>
        <v>3112851.4</v>
      </c>
      <c r="Q25" s="395">
        <f>Q27</f>
        <v>1575000</v>
      </c>
      <c r="R25" s="396">
        <f>R27</f>
        <v>1636000</v>
      </c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</row>
    <row r="26" spans="2:63" ht="12.75" x14ac:dyDescent="0.2">
      <c r="B26" s="645" t="s">
        <v>233</v>
      </c>
      <c r="C26" s="645"/>
      <c r="D26" s="645"/>
      <c r="E26" s="645"/>
      <c r="F26" s="645"/>
      <c r="G26" s="645"/>
      <c r="H26" s="645"/>
      <c r="I26" s="645"/>
      <c r="J26" s="645"/>
      <c r="K26" s="646"/>
      <c r="L26" s="392">
        <v>6740295280</v>
      </c>
      <c r="M26" s="393">
        <v>4</v>
      </c>
      <c r="N26" s="393">
        <v>9</v>
      </c>
      <c r="O26" s="394" t="s">
        <v>340</v>
      </c>
      <c r="P26" s="395">
        <f>P27</f>
        <v>3112851.4</v>
      </c>
      <c r="Q26" s="395">
        <f>Q27</f>
        <v>1575000</v>
      </c>
      <c r="R26" s="396">
        <f>R27</f>
        <v>1636000</v>
      </c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</row>
    <row r="27" spans="2:63" ht="36" customHeight="1" x14ac:dyDescent="0.2">
      <c r="B27" s="645" t="s">
        <v>258</v>
      </c>
      <c r="C27" s="645"/>
      <c r="D27" s="645"/>
      <c r="E27" s="645"/>
      <c r="F27" s="645"/>
      <c r="G27" s="645"/>
      <c r="H27" s="645"/>
      <c r="I27" s="645"/>
      <c r="J27" s="645"/>
      <c r="K27" s="646"/>
      <c r="L27" s="392">
        <v>6740295280</v>
      </c>
      <c r="M27" s="393">
        <v>4</v>
      </c>
      <c r="N27" s="393">
        <v>9</v>
      </c>
      <c r="O27" s="394" t="s">
        <v>276</v>
      </c>
      <c r="P27" s="395">
        <v>3112851.4</v>
      </c>
      <c r="Q27" s="395">
        <v>1575000</v>
      </c>
      <c r="R27" s="396">
        <v>1636000</v>
      </c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</row>
    <row r="28" spans="2:63" ht="55.5" customHeight="1" x14ac:dyDescent="0.2">
      <c r="B28" s="398"/>
      <c r="C28" s="660" t="s">
        <v>282</v>
      </c>
      <c r="D28" s="660"/>
      <c r="E28" s="660"/>
      <c r="F28" s="660"/>
      <c r="G28" s="660"/>
      <c r="H28" s="660"/>
      <c r="I28" s="660"/>
      <c r="J28" s="660"/>
      <c r="K28" s="661"/>
      <c r="L28" s="383">
        <v>6740300000</v>
      </c>
      <c r="M28" s="384">
        <v>0</v>
      </c>
      <c r="N28" s="384">
        <v>0</v>
      </c>
      <c r="O28" s="385">
        <v>0</v>
      </c>
      <c r="P28" s="386">
        <f>P32</f>
        <v>5647685.5099999998</v>
      </c>
      <c r="Q28" s="386">
        <f>Q32</f>
        <v>3986965.61</v>
      </c>
      <c r="R28" s="381">
        <f>R32</f>
        <v>3758340.61</v>
      </c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</row>
    <row r="29" spans="2:63" ht="53.25" customHeight="1" x14ac:dyDescent="0.2">
      <c r="B29" s="650" t="s">
        <v>281</v>
      </c>
      <c r="C29" s="650"/>
      <c r="D29" s="650"/>
      <c r="E29" s="650"/>
      <c r="F29" s="650"/>
      <c r="G29" s="650"/>
      <c r="H29" s="650"/>
      <c r="I29" s="650"/>
      <c r="J29" s="650"/>
      <c r="K29" s="651"/>
      <c r="L29" s="387">
        <v>6740395310</v>
      </c>
      <c r="M29" s="388">
        <v>0</v>
      </c>
      <c r="N29" s="388">
        <v>0</v>
      </c>
      <c r="O29" s="399" t="s">
        <v>340</v>
      </c>
      <c r="P29" s="390">
        <f>P32</f>
        <v>5647685.5099999998</v>
      </c>
      <c r="Q29" s="395">
        <f>Q32</f>
        <v>3986965.61</v>
      </c>
      <c r="R29" s="396">
        <f>R32</f>
        <v>3758340.61</v>
      </c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</row>
    <row r="30" spans="2:63" ht="12.75" x14ac:dyDescent="0.2">
      <c r="B30" s="645" t="s">
        <v>232</v>
      </c>
      <c r="C30" s="645"/>
      <c r="D30" s="645"/>
      <c r="E30" s="645"/>
      <c r="F30" s="645"/>
      <c r="G30" s="645"/>
      <c r="H30" s="645"/>
      <c r="I30" s="645"/>
      <c r="J30" s="645"/>
      <c r="K30" s="646"/>
      <c r="L30" s="392">
        <v>6740395310</v>
      </c>
      <c r="M30" s="393">
        <v>5</v>
      </c>
      <c r="N30" s="393">
        <v>0</v>
      </c>
      <c r="O30" s="400" t="s">
        <v>340</v>
      </c>
      <c r="P30" s="395">
        <f>P32</f>
        <v>5647685.5099999998</v>
      </c>
      <c r="Q30" s="395">
        <f>Q32</f>
        <v>3986965.61</v>
      </c>
      <c r="R30" s="396">
        <f>R32</f>
        <v>3758340.61</v>
      </c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</row>
    <row r="31" spans="2:63" ht="12.75" x14ac:dyDescent="0.2">
      <c r="B31" s="645" t="s">
        <v>231</v>
      </c>
      <c r="C31" s="645"/>
      <c r="D31" s="645"/>
      <c r="E31" s="645"/>
      <c r="F31" s="645"/>
      <c r="G31" s="645"/>
      <c r="H31" s="645"/>
      <c r="I31" s="645"/>
      <c r="J31" s="645"/>
      <c r="K31" s="646"/>
      <c r="L31" s="392">
        <v>6740395310</v>
      </c>
      <c r="M31" s="393">
        <v>5</v>
      </c>
      <c r="N31" s="393">
        <v>3</v>
      </c>
      <c r="O31" s="400" t="s">
        <v>340</v>
      </c>
      <c r="P31" s="395">
        <f>P32</f>
        <v>5647685.5099999998</v>
      </c>
      <c r="Q31" s="395">
        <f>Q32</f>
        <v>3986965.61</v>
      </c>
      <c r="R31" s="396">
        <f>R32</f>
        <v>3758340.61</v>
      </c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</row>
    <row r="32" spans="2:63" ht="34.5" customHeight="1" x14ac:dyDescent="0.2">
      <c r="B32" s="645" t="s">
        <v>258</v>
      </c>
      <c r="C32" s="645"/>
      <c r="D32" s="645"/>
      <c r="E32" s="645"/>
      <c r="F32" s="645"/>
      <c r="G32" s="645"/>
      <c r="H32" s="645"/>
      <c r="I32" s="645"/>
      <c r="J32" s="645"/>
      <c r="K32" s="646"/>
      <c r="L32" s="392">
        <v>6740395310</v>
      </c>
      <c r="M32" s="393">
        <v>5</v>
      </c>
      <c r="N32" s="393">
        <v>3</v>
      </c>
      <c r="O32" s="400" t="s">
        <v>276</v>
      </c>
      <c r="P32" s="395">
        <v>5647685.5099999998</v>
      </c>
      <c r="Q32" s="395">
        <v>3986965.61</v>
      </c>
      <c r="R32" s="396">
        <v>3758340.61</v>
      </c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</row>
    <row r="33" spans="1:63" ht="43.5" customHeight="1" x14ac:dyDescent="0.2">
      <c r="B33" s="398"/>
      <c r="C33" s="660" t="s">
        <v>278</v>
      </c>
      <c r="D33" s="660"/>
      <c r="E33" s="660"/>
      <c r="F33" s="660"/>
      <c r="G33" s="660"/>
      <c r="H33" s="660"/>
      <c r="I33" s="660"/>
      <c r="J33" s="660"/>
      <c r="K33" s="661"/>
      <c r="L33" s="383">
        <v>6740400000</v>
      </c>
      <c r="M33" s="384">
        <v>0</v>
      </c>
      <c r="N33" s="384">
        <v>0</v>
      </c>
      <c r="O33" s="385">
        <v>0</v>
      </c>
      <c r="P33" s="386">
        <f>P38+P42+P34</f>
        <v>4127449.42</v>
      </c>
      <c r="Q33" s="386">
        <f>Q38+Q34</f>
        <v>3988300</v>
      </c>
      <c r="R33" s="381">
        <f>R38+R34</f>
        <v>3998300</v>
      </c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</row>
    <row r="34" spans="1:63" ht="57" customHeight="1" x14ac:dyDescent="0.2">
      <c r="B34" s="651" t="s">
        <v>277</v>
      </c>
      <c r="C34" s="652"/>
      <c r="D34" s="652"/>
      <c r="E34" s="652"/>
      <c r="F34" s="652"/>
      <c r="G34" s="652"/>
      <c r="H34" s="652"/>
      <c r="I34" s="652"/>
      <c r="J34" s="652"/>
      <c r="K34" s="653"/>
      <c r="L34" s="387">
        <v>6740495220</v>
      </c>
      <c r="M34" s="388">
        <v>0</v>
      </c>
      <c r="N34" s="388">
        <v>0</v>
      </c>
      <c r="O34" s="389" t="s">
        <v>340</v>
      </c>
      <c r="P34" s="390">
        <f>P37</f>
        <v>991349.42</v>
      </c>
      <c r="Q34" s="390">
        <f>Q37</f>
        <v>985000</v>
      </c>
      <c r="R34" s="391">
        <f>R37</f>
        <v>995000</v>
      </c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</row>
    <row r="35" spans="1:63" ht="15" customHeight="1" x14ac:dyDescent="0.2">
      <c r="B35" s="646" t="s">
        <v>230</v>
      </c>
      <c r="C35" s="654"/>
      <c r="D35" s="654"/>
      <c r="E35" s="654"/>
      <c r="F35" s="654"/>
      <c r="G35" s="654"/>
      <c r="H35" s="654"/>
      <c r="I35" s="654"/>
      <c r="J35" s="654"/>
      <c r="K35" s="655"/>
      <c r="L35" s="392">
        <v>6740495220</v>
      </c>
      <c r="M35" s="393">
        <v>8</v>
      </c>
      <c r="N35" s="393">
        <v>0</v>
      </c>
      <c r="O35" s="394" t="s">
        <v>340</v>
      </c>
      <c r="P35" s="395">
        <f>P37</f>
        <v>991349.42</v>
      </c>
      <c r="Q35" s="395">
        <f>Q37</f>
        <v>985000</v>
      </c>
      <c r="R35" s="396">
        <f>R37</f>
        <v>995000</v>
      </c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</row>
    <row r="36" spans="1:63" ht="15" customHeight="1" x14ac:dyDescent="0.2">
      <c r="B36" s="646" t="s">
        <v>280</v>
      </c>
      <c r="C36" s="654"/>
      <c r="D36" s="654"/>
      <c r="E36" s="654"/>
      <c r="F36" s="654"/>
      <c r="G36" s="654"/>
      <c r="H36" s="654"/>
      <c r="I36" s="654"/>
      <c r="J36" s="654"/>
      <c r="K36" s="655"/>
      <c r="L36" s="392">
        <v>6740495220</v>
      </c>
      <c r="M36" s="393">
        <v>8</v>
      </c>
      <c r="N36" s="393">
        <v>1</v>
      </c>
      <c r="O36" s="394" t="s">
        <v>340</v>
      </c>
      <c r="P36" s="395">
        <f>P37</f>
        <v>991349.42</v>
      </c>
      <c r="Q36" s="395">
        <f>Q37</f>
        <v>985000</v>
      </c>
      <c r="R36" s="396">
        <f>R37</f>
        <v>995000</v>
      </c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</row>
    <row r="37" spans="1:63" ht="33.75" customHeight="1" x14ac:dyDescent="0.2">
      <c r="B37" s="646" t="s">
        <v>258</v>
      </c>
      <c r="C37" s="654"/>
      <c r="D37" s="654"/>
      <c r="E37" s="654"/>
      <c r="F37" s="654"/>
      <c r="G37" s="654"/>
      <c r="H37" s="654"/>
      <c r="I37" s="654"/>
      <c r="J37" s="654"/>
      <c r="K37" s="655"/>
      <c r="L37" s="392">
        <v>6740495220</v>
      </c>
      <c r="M37" s="393">
        <v>8</v>
      </c>
      <c r="N37" s="393">
        <v>1</v>
      </c>
      <c r="O37" s="394" t="s">
        <v>276</v>
      </c>
      <c r="P37" s="395">
        <v>991349.42</v>
      </c>
      <c r="Q37" s="395">
        <v>985000</v>
      </c>
      <c r="R37" s="396">
        <v>995000</v>
      </c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</row>
    <row r="38" spans="1:63" ht="110.25" customHeight="1" x14ac:dyDescent="0.2">
      <c r="B38" s="650" t="s">
        <v>275</v>
      </c>
      <c r="C38" s="650"/>
      <c r="D38" s="650"/>
      <c r="E38" s="650"/>
      <c r="F38" s="650"/>
      <c r="G38" s="650"/>
      <c r="H38" s="650"/>
      <c r="I38" s="650"/>
      <c r="J38" s="650"/>
      <c r="K38" s="651"/>
      <c r="L38" s="387" t="s">
        <v>274</v>
      </c>
      <c r="M38" s="388">
        <v>0</v>
      </c>
      <c r="N38" s="388">
        <v>0</v>
      </c>
      <c r="O38" s="389" t="s">
        <v>340</v>
      </c>
      <c r="P38" s="390">
        <f>P41</f>
        <v>2450200</v>
      </c>
      <c r="Q38" s="390">
        <f>Q41</f>
        <v>3003300</v>
      </c>
      <c r="R38" s="391">
        <f>R41</f>
        <v>3003300</v>
      </c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</row>
    <row r="39" spans="1:63" ht="18" customHeight="1" x14ac:dyDescent="0.2">
      <c r="B39" s="645" t="s">
        <v>230</v>
      </c>
      <c r="C39" s="645"/>
      <c r="D39" s="645"/>
      <c r="E39" s="645"/>
      <c r="F39" s="645"/>
      <c r="G39" s="645"/>
      <c r="H39" s="645"/>
      <c r="I39" s="645"/>
      <c r="J39" s="645"/>
      <c r="K39" s="646"/>
      <c r="L39" s="392" t="s">
        <v>274</v>
      </c>
      <c r="M39" s="393">
        <v>8</v>
      </c>
      <c r="N39" s="393">
        <v>0</v>
      </c>
      <c r="O39" s="394" t="s">
        <v>340</v>
      </c>
      <c r="P39" s="395">
        <f>P41</f>
        <v>2450200</v>
      </c>
      <c r="Q39" s="395">
        <f>Q41</f>
        <v>3003300</v>
      </c>
      <c r="R39" s="396">
        <f>R41</f>
        <v>3003300</v>
      </c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</row>
    <row r="40" spans="1:63" ht="15" customHeight="1" x14ac:dyDescent="0.2">
      <c r="B40" s="645" t="s">
        <v>280</v>
      </c>
      <c r="C40" s="645"/>
      <c r="D40" s="645"/>
      <c r="E40" s="645"/>
      <c r="F40" s="645"/>
      <c r="G40" s="645"/>
      <c r="H40" s="645"/>
      <c r="I40" s="645"/>
      <c r="J40" s="645"/>
      <c r="K40" s="646"/>
      <c r="L40" s="392" t="s">
        <v>274</v>
      </c>
      <c r="M40" s="393">
        <v>8</v>
      </c>
      <c r="N40" s="393">
        <v>1</v>
      </c>
      <c r="O40" s="394" t="s">
        <v>340</v>
      </c>
      <c r="P40" s="395">
        <f>P41</f>
        <v>2450200</v>
      </c>
      <c r="Q40" s="395">
        <f>Q41</f>
        <v>3003300</v>
      </c>
      <c r="R40" s="396">
        <f>R41</f>
        <v>3003300</v>
      </c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</row>
    <row r="41" spans="1:63" ht="16.5" customHeight="1" x14ac:dyDescent="0.2">
      <c r="B41" s="645" t="s">
        <v>60</v>
      </c>
      <c r="C41" s="645"/>
      <c r="D41" s="645"/>
      <c r="E41" s="645"/>
      <c r="F41" s="645"/>
      <c r="G41" s="645"/>
      <c r="H41" s="645"/>
      <c r="I41" s="645"/>
      <c r="J41" s="645"/>
      <c r="K41" s="646"/>
      <c r="L41" s="392" t="s">
        <v>274</v>
      </c>
      <c r="M41" s="393">
        <v>8</v>
      </c>
      <c r="N41" s="393">
        <v>1</v>
      </c>
      <c r="O41" s="394" t="s">
        <v>295</v>
      </c>
      <c r="P41" s="395">
        <v>2450200</v>
      </c>
      <c r="Q41" s="395">
        <v>3003300</v>
      </c>
      <c r="R41" s="396">
        <v>3003300</v>
      </c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</row>
    <row r="42" spans="1:63" ht="70.5" customHeight="1" x14ac:dyDescent="0.2">
      <c r="A42" s="366"/>
      <c r="B42" s="656" t="s">
        <v>273</v>
      </c>
      <c r="C42" s="657"/>
      <c r="D42" s="657"/>
      <c r="E42" s="657"/>
      <c r="F42" s="657"/>
      <c r="G42" s="657"/>
      <c r="H42" s="401"/>
      <c r="I42" s="402"/>
      <c r="J42" s="402"/>
      <c r="K42" s="403"/>
      <c r="L42" s="404" t="s">
        <v>272</v>
      </c>
      <c r="M42" s="388">
        <v>0</v>
      </c>
      <c r="N42" s="388">
        <v>0</v>
      </c>
      <c r="O42" s="399">
        <v>0</v>
      </c>
      <c r="P42" s="390">
        <f>P45</f>
        <v>685900</v>
      </c>
      <c r="Q42" s="390">
        <v>0</v>
      </c>
      <c r="R42" s="391">
        <v>0</v>
      </c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</row>
    <row r="43" spans="1:63" ht="12.75" x14ac:dyDescent="0.2">
      <c r="B43" s="645" t="s">
        <v>230</v>
      </c>
      <c r="C43" s="645"/>
      <c r="D43" s="645"/>
      <c r="E43" s="645"/>
      <c r="F43" s="645"/>
      <c r="G43" s="645"/>
      <c r="H43" s="645"/>
      <c r="I43" s="645"/>
      <c r="J43" s="645"/>
      <c r="K43" s="646"/>
      <c r="L43" s="405" t="s">
        <v>272</v>
      </c>
      <c r="M43" s="393">
        <v>8</v>
      </c>
      <c r="N43" s="393">
        <v>0</v>
      </c>
      <c r="O43" s="394" t="s">
        <v>340</v>
      </c>
      <c r="P43" s="395">
        <f>P45</f>
        <v>685900</v>
      </c>
      <c r="Q43" s="395">
        <v>0</v>
      </c>
      <c r="R43" s="396">
        <v>0</v>
      </c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</row>
    <row r="44" spans="1:63" ht="12.75" x14ac:dyDescent="0.2">
      <c r="B44" s="645" t="s">
        <v>280</v>
      </c>
      <c r="C44" s="645"/>
      <c r="D44" s="645"/>
      <c r="E44" s="645"/>
      <c r="F44" s="645"/>
      <c r="G44" s="645"/>
      <c r="H44" s="645"/>
      <c r="I44" s="645"/>
      <c r="J44" s="645"/>
      <c r="K44" s="646"/>
      <c r="L44" s="405" t="s">
        <v>272</v>
      </c>
      <c r="M44" s="393">
        <v>8</v>
      </c>
      <c r="N44" s="393">
        <v>1</v>
      </c>
      <c r="O44" s="394" t="s">
        <v>340</v>
      </c>
      <c r="P44" s="395">
        <f>P45</f>
        <v>685900</v>
      </c>
      <c r="Q44" s="395">
        <v>0</v>
      </c>
      <c r="R44" s="396">
        <v>0</v>
      </c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</row>
    <row r="45" spans="1:63" ht="12.75" x14ac:dyDescent="0.2">
      <c r="B45" s="645" t="s">
        <v>60</v>
      </c>
      <c r="C45" s="645"/>
      <c r="D45" s="645"/>
      <c r="E45" s="645"/>
      <c r="F45" s="645"/>
      <c r="G45" s="645"/>
      <c r="H45" s="645"/>
      <c r="I45" s="645"/>
      <c r="J45" s="645"/>
      <c r="K45" s="646"/>
      <c r="L45" s="405" t="s">
        <v>272</v>
      </c>
      <c r="M45" s="393">
        <v>8</v>
      </c>
      <c r="N45" s="393">
        <v>1</v>
      </c>
      <c r="O45" s="394" t="s">
        <v>295</v>
      </c>
      <c r="P45" s="395">
        <v>685900</v>
      </c>
      <c r="Q45" s="395">
        <v>0</v>
      </c>
      <c r="R45" s="396">
        <v>0</v>
      </c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</row>
    <row r="46" spans="1:63" s="373" customFormat="1" ht="38.25" customHeight="1" x14ac:dyDescent="0.25">
      <c r="B46" s="406"/>
      <c r="C46" s="658" t="s">
        <v>342</v>
      </c>
      <c r="D46" s="658"/>
      <c r="E46" s="658"/>
      <c r="F46" s="658"/>
      <c r="G46" s="658"/>
      <c r="H46" s="658"/>
      <c r="I46" s="658"/>
      <c r="J46" s="658"/>
      <c r="K46" s="659"/>
      <c r="L46" s="383">
        <v>6740500000</v>
      </c>
      <c r="M46" s="384">
        <v>0</v>
      </c>
      <c r="N46" s="384">
        <v>0</v>
      </c>
      <c r="O46" s="385">
        <v>0</v>
      </c>
      <c r="P46" s="386">
        <f>P50+P53+P74+P66+P57+P61+P73+P81</f>
        <v>7018105.2899999991</v>
      </c>
      <c r="Q46" s="386">
        <f>Q50+Q53+Q74+Q66+Q57+Q61+Q73+Q81</f>
        <v>6356759.3899999997</v>
      </c>
      <c r="R46" s="381">
        <f>R50+R53+R74+R66+R57+R61+R73+R81</f>
        <v>6427159.3899999997</v>
      </c>
      <c r="T46" s="377"/>
      <c r="U46" s="377"/>
      <c r="V46" s="377"/>
      <c r="W46" s="377"/>
      <c r="X46" s="377"/>
      <c r="Y46" s="377"/>
      <c r="Z46" s="377"/>
      <c r="AA46" s="377"/>
      <c r="AB46" s="377"/>
      <c r="AC46" s="377"/>
      <c r="AD46" s="377"/>
      <c r="AE46" s="377"/>
      <c r="AF46" s="377"/>
      <c r="AG46" s="377"/>
      <c r="AH46" s="377"/>
      <c r="AI46" s="377"/>
      <c r="AJ46" s="377"/>
      <c r="AK46" s="377"/>
      <c r="AL46" s="377"/>
      <c r="AM46" s="377"/>
      <c r="AN46" s="377"/>
      <c r="AO46" s="377"/>
      <c r="AP46" s="377"/>
      <c r="AQ46" s="377"/>
      <c r="AR46" s="377"/>
      <c r="AS46" s="377"/>
      <c r="AT46" s="377"/>
      <c r="AU46" s="377"/>
      <c r="AV46" s="377"/>
      <c r="AW46" s="377"/>
      <c r="AX46" s="377"/>
      <c r="AY46" s="377"/>
      <c r="AZ46" s="377"/>
      <c r="BA46" s="377"/>
      <c r="BB46" s="377"/>
      <c r="BC46" s="377"/>
      <c r="BD46" s="377"/>
      <c r="BE46" s="377"/>
      <c r="BF46" s="377"/>
      <c r="BG46" s="377"/>
      <c r="BH46" s="377"/>
      <c r="BI46" s="377"/>
      <c r="BJ46" s="377"/>
      <c r="BK46" s="377"/>
    </row>
    <row r="47" spans="1:63" ht="18" customHeight="1" x14ac:dyDescent="0.2">
      <c r="B47" s="650" t="s">
        <v>303</v>
      </c>
      <c r="C47" s="650"/>
      <c r="D47" s="650"/>
      <c r="E47" s="650"/>
      <c r="F47" s="650"/>
      <c r="G47" s="650"/>
      <c r="H47" s="650"/>
      <c r="I47" s="650"/>
      <c r="J47" s="650"/>
      <c r="K47" s="651"/>
      <c r="L47" s="387">
        <v>6740510010</v>
      </c>
      <c r="M47" s="388">
        <v>0</v>
      </c>
      <c r="N47" s="388">
        <v>0</v>
      </c>
      <c r="O47" s="389" t="s">
        <v>340</v>
      </c>
      <c r="P47" s="390">
        <f>P50</f>
        <v>1754631.59</v>
      </c>
      <c r="Q47" s="390">
        <f>Q50</f>
        <v>1296761.8600000001</v>
      </c>
      <c r="R47" s="391">
        <f>R50</f>
        <v>1296761.8600000001</v>
      </c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</row>
    <row r="48" spans="1:63" ht="15" customHeight="1" x14ac:dyDescent="0.2">
      <c r="B48" s="645" t="s">
        <v>305</v>
      </c>
      <c r="C48" s="645"/>
      <c r="D48" s="645"/>
      <c r="E48" s="645"/>
      <c r="F48" s="645"/>
      <c r="G48" s="645"/>
      <c r="H48" s="645"/>
      <c r="I48" s="645"/>
      <c r="J48" s="645"/>
      <c r="K48" s="646"/>
      <c r="L48" s="392">
        <v>6740510010</v>
      </c>
      <c r="M48" s="393">
        <v>1</v>
      </c>
      <c r="N48" s="393">
        <v>0</v>
      </c>
      <c r="O48" s="394" t="s">
        <v>340</v>
      </c>
      <c r="P48" s="395">
        <f>P50</f>
        <v>1754631.59</v>
      </c>
      <c r="Q48" s="395">
        <f>Q50</f>
        <v>1296761.8600000001</v>
      </c>
      <c r="R48" s="396">
        <f>R50</f>
        <v>1296761.8600000001</v>
      </c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</row>
    <row r="49" spans="2:63" ht="36" customHeight="1" x14ac:dyDescent="0.2">
      <c r="B49" s="645" t="s">
        <v>304</v>
      </c>
      <c r="C49" s="645"/>
      <c r="D49" s="645"/>
      <c r="E49" s="645"/>
      <c r="F49" s="645"/>
      <c r="G49" s="645"/>
      <c r="H49" s="645"/>
      <c r="I49" s="645"/>
      <c r="J49" s="645"/>
      <c r="K49" s="646"/>
      <c r="L49" s="392">
        <v>6740510010</v>
      </c>
      <c r="M49" s="393">
        <v>1</v>
      </c>
      <c r="N49" s="393">
        <v>2</v>
      </c>
      <c r="O49" s="394" t="s">
        <v>340</v>
      </c>
      <c r="P49" s="395">
        <f>P50</f>
        <v>1754631.59</v>
      </c>
      <c r="Q49" s="395">
        <f>Q50</f>
        <v>1296761.8600000001</v>
      </c>
      <c r="R49" s="396">
        <f>R50</f>
        <v>1296761.8600000001</v>
      </c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</row>
    <row r="50" spans="2:63" ht="26.25" customHeight="1" x14ac:dyDescent="0.2">
      <c r="B50" s="645" t="s">
        <v>289</v>
      </c>
      <c r="C50" s="645"/>
      <c r="D50" s="645"/>
      <c r="E50" s="645"/>
      <c r="F50" s="645"/>
      <c r="G50" s="645"/>
      <c r="H50" s="645"/>
      <c r="I50" s="645"/>
      <c r="J50" s="645"/>
      <c r="K50" s="646"/>
      <c r="L50" s="392">
        <v>6740510010</v>
      </c>
      <c r="M50" s="393">
        <v>1</v>
      </c>
      <c r="N50" s="393">
        <v>2</v>
      </c>
      <c r="O50" s="394" t="s">
        <v>288</v>
      </c>
      <c r="P50" s="395">
        <v>1754631.59</v>
      </c>
      <c r="Q50" s="395">
        <v>1296761.8600000001</v>
      </c>
      <c r="R50" s="396">
        <v>1296761.8600000001</v>
      </c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</row>
    <row r="51" spans="2:63" ht="27.75" customHeight="1" x14ac:dyDescent="0.2">
      <c r="B51" s="650" t="s">
        <v>328</v>
      </c>
      <c r="C51" s="650"/>
      <c r="D51" s="650"/>
      <c r="E51" s="650"/>
      <c r="F51" s="650"/>
      <c r="G51" s="650"/>
      <c r="H51" s="650"/>
      <c r="I51" s="650"/>
      <c r="J51" s="650"/>
      <c r="K51" s="651"/>
      <c r="L51" s="387">
        <v>6740510020</v>
      </c>
      <c r="M51" s="388">
        <v>0</v>
      </c>
      <c r="N51" s="388">
        <v>0</v>
      </c>
      <c r="O51" s="389" t="s">
        <v>340</v>
      </c>
      <c r="P51" s="390">
        <f>P53</f>
        <v>4391815.26</v>
      </c>
      <c r="Q51" s="390">
        <f>Q53</f>
        <v>4230571.5299999993</v>
      </c>
      <c r="R51" s="391">
        <f>R53</f>
        <v>4260571.5299999993</v>
      </c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</row>
    <row r="52" spans="2:63" ht="12.75" x14ac:dyDescent="0.2">
      <c r="B52" s="645" t="s">
        <v>305</v>
      </c>
      <c r="C52" s="645"/>
      <c r="D52" s="645"/>
      <c r="E52" s="645"/>
      <c r="F52" s="645"/>
      <c r="G52" s="645"/>
      <c r="H52" s="645"/>
      <c r="I52" s="645"/>
      <c r="J52" s="645"/>
      <c r="K52" s="646"/>
      <c r="L52" s="392">
        <v>6740510020</v>
      </c>
      <c r="M52" s="393">
        <v>1</v>
      </c>
      <c r="N52" s="393">
        <v>0</v>
      </c>
      <c r="O52" s="400">
        <v>0</v>
      </c>
      <c r="P52" s="395">
        <f>P53</f>
        <v>4391815.26</v>
      </c>
      <c r="Q52" s="395">
        <f>Q53</f>
        <v>4230571.5299999993</v>
      </c>
      <c r="R52" s="396">
        <f>R53</f>
        <v>4260571.5299999993</v>
      </c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</row>
    <row r="53" spans="2:63" ht="60.75" customHeight="1" x14ac:dyDescent="0.2">
      <c r="B53" s="645" t="s">
        <v>302</v>
      </c>
      <c r="C53" s="645"/>
      <c r="D53" s="645"/>
      <c r="E53" s="645"/>
      <c r="F53" s="645"/>
      <c r="G53" s="645"/>
      <c r="H53" s="645"/>
      <c r="I53" s="645"/>
      <c r="J53" s="645"/>
      <c r="K53" s="646"/>
      <c r="L53" s="392">
        <v>6740510020</v>
      </c>
      <c r="M53" s="393">
        <v>1</v>
      </c>
      <c r="N53" s="393">
        <v>4</v>
      </c>
      <c r="O53" s="394" t="s">
        <v>340</v>
      </c>
      <c r="P53" s="395">
        <f>P54+P55+P56</f>
        <v>4391815.26</v>
      </c>
      <c r="Q53" s="395">
        <f t="shared" ref="Q53:R53" si="2">Q54+Q55+Q56</f>
        <v>4230571.5299999993</v>
      </c>
      <c r="R53" s="396">
        <f t="shared" si="2"/>
        <v>4260571.5299999993</v>
      </c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</row>
    <row r="54" spans="2:63" ht="26.25" customHeight="1" x14ac:dyDescent="0.2">
      <c r="B54" s="645" t="s">
        <v>289</v>
      </c>
      <c r="C54" s="645"/>
      <c r="D54" s="645"/>
      <c r="E54" s="645"/>
      <c r="F54" s="645"/>
      <c r="G54" s="645"/>
      <c r="H54" s="645"/>
      <c r="I54" s="645"/>
      <c r="J54" s="645"/>
      <c r="K54" s="646"/>
      <c r="L54" s="392">
        <v>6740510020</v>
      </c>
      <c r="M54" s="393">
        <v>1</v>
      </c>
      <c r="N54" s="393">
        <v>4</v>
      </c>
      <c r="O54" s="394" t="s">
        <v>288</v>
      </c>
      <c r="P54" s="395">
        <v>3421234.45</v>
      </c>
      <c r="Q54" s="395">
        <v>3290571.53</v>
      </c>
      <c r="R54" s="396">
        <v>3290571.53</v>
      </c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</row>
    <row r="55" spans="2:63" ht="37.5" customHeight="1" x14ac:dyDescent="0.2">
      <c r="B55" s="645" t="s">
        <v>258</v>
      </c>
      <c r="C55" s="645"/>
      <c r="D55" s="645"/>
      <c r="E55" s="645"/>
      <c r="F55" s="645"/>
      <c r="G55" s="645"/>
      <c r="H55" s="645"/>
      <c r="I55" s="645"/>
      <c r="J55" s="645"/>
      <c r="K55" s="646"/>
      <c r="L55" s="392">
        <v>6740510020</v>
      </c>
      <c r="M55" s="393">
        <v>1</v>
      </c>
      <c r="N55" s="393">
        <v>4</v>
      </c>
      <c r="O55" s="394" t="s">
        <v>276</v>
      </c>
      <c r="P55" s="395">
        <v>939533</v>
      </c>
      <c r="Q55" s="395">
        <v>860000</v>
      </c>
      <c r="R55" s="396">
        <v>890000</v>
      </c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</row>
    <row r="56" spans="2:63" ht="27.75" customHeight="1" x14ac:dyDescent="0.2">
      <c r="B56" s="645" t="s">
        <v>291</v>
      </c>
      <c r="C56" s="645"/>
      <c r="D56" s="645"/>
      <c r="E56" s="645"/>
      <c r="F56" s="645"/>
      <c r="G56" s="645"/>
      <c r="H56" s="645"/>
      <c r="I56" s="645"/>
      <c r="J56" s="645"/>
      <c r="K56" s="646"/>
      <c r="L56" s="392">
        <v>6740510020</v>
      </c>
      <c r="M56" s="393">
        <v>1</v>
      </c>
      <c r="N56" s="393">
        <v>4</v>
      </c>
      <c r="O56" s="394" t="s">
        <v>300</v>
      </c>
      <c r="P56" s="395">
        <v>31047.81</v>
      </c>
      <c r="Q56" s="395">
        <v>80000</v>
      </c>
      <c r="R56" s="396">
        <v>80000</v>
      </c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</row>
    <row r="57" spans="2:63" ht="37.5" customHeight="1" x14ac:dyDescent="0.2">
      <c r="B57" s="650" t="s">
        <v>267</v>
      </c>
      <c r="C57" s="650"/>
      <c r="D57" s="650"/>
      <c r="E57" s="650"/>
      <c r="F57" s="650"/>
      <c r="G57" s="650"/>
      <c r="H57" s="650"/>
      <c r="I57" s="650"/>
      <c r="J57" s="650"/>
      <c r="K57" s="651"/>
      <c r="L57" s="387">
        <v>6740525050</v>
      </c>
      <c r="M57" s="388">
        <v>0</v>
      </c>
      <c r="N57" s="388">
        <v>0</v>
      </c>
      <c r="O57" s="389" t="s">
        <v>340</v>
      </c>
      <c r="P57" s="390">
        <f>P60</f>
        <v>274678.8</v>
      </c>
      <c r="Q57" s="390">
        <f t="shared" ref="Q57:R59" si="3">Q58</f>
        <v>192000</v>
      </c>
      <c r="R57" s="391">
        <f t="shared" si="3"/>
        <v>192000</v>
      </c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</row>
    <row r="58" spans="2:63" ht="12.75" x14ac:dyDescent="0.2">
      <c r="B58" s="645" t="s">
        <v>228</v>
      </c>
      <c r="C58" s="645"/>
      <c r="D58" s="645"/>
      <c r="E58" s="645"/>
      <c r="F58" s="645"/>
      <c r="G58" s="645"/>
      <c r="H58" s="645"/>
      <c r="I58" s="645"/>
      <c r="J58" s="645"/>
      <c r="K58" s="646"/>
      <c r="L58" s="392">
        <v>6740525050</v>
      </c>
      <c r="M58" s="393">
        <v>10</v>
      </c>
      <c r="N58" s="393">
        <v>0</v>
      </c>
      <c r="O58" s="394" t="s">
        <v>340</v>
      </c>
      <c r="P58" s="395">
        <f>P60</f>
        <v>274678.8</v>
      </c>
      <c r="Q58" s="395">
        <f t="shared" si="3"/>
        <v>192000</v>
      </c>
      <c r="R58" s="396">
        <f t="shared" si="3"/>
        <v>192000</v>
      </c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</row>
    <row r="59" spans="2:63" ht="12.75" x14ac:dyDescent="0.2">
      <c r="B59" s="645" t="s">
        <v>270</v>
      </c>
      <c r="C59" s="645"/>
      <c r="D59" s="645"/>
      <c r="E59" s="645"/>
      <c r="F59" s="645"/>
      <c r="G59" s="645"/>
      <c r="H59" s="645"/>
      <c r="I59" s="645"/>
      <c r="J59" s="645"/>
      <c r="K59" s="646"/>
      <c r="L59" s="392">
        <v>6740525050</v>
      </c>
      <c r="M59" s="393">
        <v>10</v>
      </c>
      <c r="N59" s="393">
        <v>1</v>
      </c>
      <c r="O59" s="394" t="s">
        <v>340</v>
      </c>
      <c r="P59" s="395">
        <f>P60</f>
        <v>274678.8</v>
      </c>
      <c r="Q59" s="395">
        <f t="shared" si="3"/>
        <v>192000</v>
      </c>
      <c r="R59" s="396">
        <f t="shared" si="3"/>
        <v>192000</v>
      </c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</row>
    <row r="60" spans="2:63" ht="24.75" customHeight="1" x14ac:dyDescent="0.2">
      <c r="B60" s="645" t="s">
        <v>266</v>
      </c>
      <c r="C60" s="645"/>
      <c r="D60" s="645"/>
      <c r="E60" s="645"/>
      <c r="F60" s="645"/>
      <c r="G60" s="645"/>
      <c r="H60" s="645"/>
      <c r="I60" s="645"/>
      <c r="J60" s="645"/>
      <c r="K60" s="646"/>
      <c r="L60" s="392">
        <v>6740525050</v>
      </c>
      <c r="M60" s="393">
        <v>10</v>
      </c>
      <c r="N60" s="393">
        <v>1</v>
      </c>
      <c r="O60" s="394" t="s">
        <v>343</v>
      </c>
      <c r="P60" s="395">
        <v>274678.8</v>
      </c>
      <c r="Q60" s="395">
        <v>192000</v>
      </c>
      <c r="R60" s="396">
        <v>192000</v>
      </c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</row>
    <row r="61" spans="2:63" ht="54" customHeight="1" x14ac:dyDescent="0.2">
      <c r="B61" s="650" t="s">
        <v>290</v>
      </c>
      <c r="C61" s="650"/>
      <c r="D61" s="650"/>
      <c r="E61" s="650"/>
      <c r="F61" s="650"/>
      <c r="G61" s="650"/>
      <c r="H61" s="650"/>
      <c r="I61" s="650"/>
      <c r="J61" s="650"/>
      <c r="K61" s="651"/>
      <c r="L61" s="387">
        <v>6740551180</v>
      </c>
      <c r="M61" s="388">
        <v>0</v>
      </c>
      <c r="N61" s="388">
        <v>0</v>
      </c>
      <c r="O61" s="389" t="s">
        <v>340</v>
      </c>
      <c r="P61" s="390">
        <f t="shared" ref="P61:R62" si="4">P62</f>
        <v>386129.64</v>
      </c>
      <c r="Q61" s="390">
        <f t="shared" si="4"/>
        <v>425300</v>
      </c>
      <c r="R61" s="391">
        <f t="shared" si="4"/>
        <v>465700</v>
      </c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</row>
    <row r="62" spans="2:63" ht="15.75" customHeight="1" x14ac:dyDescent="0.2">
      <c r="B62" s="645" t="s">
        <v>239</v>
      </c>
      <c r="C62" s="645"/>
      <c r="D62" s="645"/>
      <c r="E62" s="645"/>
      <c r="F62" s="645"/>
      <c r="G62" s="645"/>
      <c r="H62" s="645"/>
      <c r="I62" s="645"/>
      <c r="J62" s="645"/>
      <c r="K62" s="646"/>
      <c r="L62" s="392">
        <v>6740551180</v>
      </c>
      <c r="M62" s="393">
        <v>2</v>
      </c>
      <c r="N62" s="393">
        <v>0</v>
      </c>
      <c r="O62" s="394" t="s">
        <v>340</v>
      </c>
      <c r="P62" s="395">
        <f t="shared" si="4"/>
        <v>386129.64</v>
      </c>
      <c r="Q62" s="395">
        <f t="shared" si="4"/>
        <v>425300</v>
      </c>
      <c r="R62" s="396">
        <f t="shared" si="4"/>
        <v>465700</v>
      </c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</row>
    <row r="63" spans="2:63" ht="27" customHeight="1" x14ac:dyDescent="0.2">
      <c r="B63" s="645" t="s">
        <v>238</v>
      </c>
      <c r="C63" s="645"/>
      <c r="D63" s="645"/>
      <c r="E63" s="645"/>
      <c r="F63" s="645"/>
      <c r="G63" s="645"/>
      <c r="H63" s="645"/>
      <c r="I63" s="645"/>
      <c r="J63" s="645"/>
      <c r="K63" s="646"/>
      <c r="L63" s="392">
        <v>6740551180</v>
      </c>
      <c r="M63" s="393">
        <v>2</v>
      </c>
      <c r="N63" s="393">
        <v>3</v>
      </c>
      <c r="O63" s="394" t="s">
        <v>340</v>
      </c>
      <c r="P63" s="395">
        <f>P64+P65</f>
        <v>386129.64</v>
      </c>
      <c r="Q63" s="395">
        <v>425300</v>
      </c>
      <c r="R63" s="396">
        <v>465700</v>
      </c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</row>
    <row r="64" spans="2:63" ht="24.75" customHeight="1" x14ac:dyDescent="0.2">
      <c r="B64" s="645" t="s">
        <v>289</v>
      </c>
      <c r="C64" s="645"/>
      <c r="D64" s="645"/>
      <c r="E64" s="645"/>
      <c r="F64" s="645"/>
      <c r="G64" s="645"/>
      <c r="H64" s="645"/>
      <c r="I64" s="645"/>
      <c r="J64" s="645"/>
      <c r="K64" s="646"/>
      <c r="L64" s="392">
        <v>6740551180</v>
      </c>
      <c r="M64" s="393">
        <v>2</v>
      </c>
      <c r="N64" s="393">
        <v>3</v>
      </c>
      <c r="O64" s="394" t="s">
        <v>288</v>
      </c>
      <c r="P64" s="395">
        <v>382651.32</v>
      </c>
      <c r="Q64" s="395">
        <v>381005.43</v>
      </c>
      <c r="R64" s="396">
        <v>381005.43</v>
      </c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</row>
    <row r="65" spans="2:63" ht="35.25" customHeight="1" x14ac:dyDescent="0.2">
      <c r="B65" s="645" t="s">
        <v>258</v>
      </c>
      <c r="C65" s="645"/>
      <c r="D65" s="645"/>
      <c r="E65" s="645"/>
      <c r="F65" s="645"/>
      <c r="G65" s="645"/>
      <c r="H65" s="645"/>
      <c r="I65" s="645"/>
      <c r="J65" s="645"/>
      <c r="K65" s="646"/>
      <c r="L65" s="392">
        <v>6740551180</v>
      </c>
      <c r="M65" s="393">
        <v>2</v>
      </c>
      <c r="N65" s="393">
        <v>3</v>
      </c>
      <c r="O65" s="394" t="s">
        <v>276</v>
      </c>
      <c r="P65" s="395">
        <v>3478.32</v>
      </c>
      <c r="Q65" s="395">
        <v>44294.57</v>
      </c>
      <c r="R65" s="396">
        <v>84694.57</v>
      </c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</row>
    <row r="66" spans="2:63" ht="43.5" customHeight="1" x14ac:dyDescent="0.2">
      <c r="B66" s="651" t="s">
        <v>324</v>
      </c>
      <c r="C66" s="652"/>
      <c r="D66" s="652"/>
      <c r="E66" s="652"/>
      <c r="F66" s="652"/>
      <c r="G66" s="652"/>
      <c r="H66" s="652"/>
      <c r="I66" s="652"/>
      <c r="J66" s="652"/>
      <c r="K66" s="653"/>
      <c r="L66" s="387">
        <v>6740595100</v>
      </c>
      <c r="M66" s="388">
        <v>0</v>
      </c>
      <c r="N66" s="388">
        <v>0</v>
      </c>
      <c r="O66" s="389" t="s">
        <v>340</v>
      </c>
      <c r="P66" s="390">
        <f>P69</f>
        <v>10724</v>
      </c>
      <c r="Q66" s="390">
        <f>Q69</f>
        <v>12000</v>
      </c>
      <c r="R66" s="391">
        <f>R69</f>
        <v>12000</v>
      </c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</row>
    <row r="67" spans="2:63" ht="15" customHeight="1" x14ac:dyDescent="0.2">
      <c r="B67" s="646" t="s">
        <v>305</v>
      </c>
      <c r="C67" s="654"/>
      <c r="D67" s="654"/>
      <c r="E67" s="654"/>
      <c r="F67" s="654"/>
      <c r="G67" s="654"/>
      <c r="H67" s="654"/>
      <c r="I67" s="654"/>
      <c r="J67" s="654"/>
      <c r="K67" s="655"/>
      <c r="L67" s="392">
        <v>6740595100</v>
      </c>
      <c r="M67" s="393">
        <v>1</v>
      </c>
      <c r="N67" s="393">
        <v>0</v>
      </c>
      <c r="O67" s="394" t="s">
        <v>340</v>
      </c>
      <c r="P67" s="395">
        <f>P69</f>
        <v>10724</v>
      </c>
      <c r="Q67" s="395">
        <f>Q69</f>
        <v>12000</v>
      </c>
      <c r="R67" s="396">
        <f>R69</f>
        <v>12000</v>
      </c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</row>
    <row r="68" spans="2:63" ht="20.25" customHeight="1" x14ac:dyDescent="0.2">
      <c r="B68" s="646" t="s">
        <v>325</v>
      </c>
      <c r="C68" s="654"/>
      <c r="D68" s="654"/>
      <c r="E68" s="654"/>
      <c r="F68" s="654"/>
      <c r="G68" s="654"/>
      <c r="H68" s="654"/>
      <c r="I68" s="654"/>
      <c r="J68" s="654"/>
      <c r="K68" s="655"/>
      <c r="L68" s="392">
        <v>6740595100</v>
      </c>
      <c r="M68" s="393">
        <v>1</v>
      </c>
      <c r="N68" s="393">
        <v>13</v>
      </c>
      <c r="O68" s="394" t="s">
        <v>340</v>
      </c>
      <c r="P68" s="395">
        <f>P69</f>
        <v>10724</v>
      </c>
      <c r="Q68" s="395">
        <f>Q69</f>
        <v>12000</v>
      </c>
      <c r="R68" s="396">
        <f>R69</f>
        <v>12000</v>
      </c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</row>
    <row r="69" spans="2:63" ht="15" customHeight="1" x14ac:dyDescent="0.2">
      <c r="B69" s="646" t="s">
        <v>291</v>
      </c>
      <c r="C69" s="654"/>
      <c r="D69" s="654"/>
      <c r="E69" s="654"/>
      <c r="F69" s="654"/>
      <c r="G69" s="654"/>
      <c r="H69" s="654"/>
      <c r="I69" s="654"/>
      <c r="J69" s="654"/>
      <c r="K69" s="655"/>
      <c r="L69" s="392">
        <v>6740595100</v>
      </c>
      <c r="M69" s="393">
        <v>1</v>
      </c>
      <c r="N69" s="393">
        <v>13</v>
      </c>
      <c r="O69" s="400">
        <v>850</v>
      </c>
      <c r="P69" s="395">
        <v>10724</v>
      </c>
      <c r="Q69" s="395">
        <v>12000</v>
      </c>
      <c r="R69" s="396">
        <v>12000</v>
      </c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</row>
    <row r="70" spans="2:63" ht="111.75" customHeight="1" x14ac:dyDescent="0.2">
      <c r="B70" s="642" t="s">
        <v>299</v>
      </c>
      <c r="C70" s="643"/>
      <c r="D70" s="643"/>
      <c r="E70" s="643"/>
      <c r="F70" s="643"/>
      <c r="G70" s="644"/>
      <c r="H70" s="401"/>
      <c r="I70" s="402"/>
      <c r="J70" s="402"/>
      <c r="K70" s="403"/>
      <c r="L70" s="405" t="s">
        <v>298</v>
      </c>
      <c r="M70" s="393">
        <v>0</v>
      </c>
      <c r="N70" s="393">
        <v>0</v>
      </c>
      <c r="O70" s="400">
        <v>0</v>
      </c>
      <c r="P70" s="395">
        <f>P73</f>
        <v>31600</v>
      </c>
      <c r="Q70" s="395">
        <f>Q73</f>
        <v>31600</v>
      </c>
      <c r="R70" s="396">
        <f>R73</f>
        <v>31600</v>
      </c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</row>
    <row r="71" spans="2:63" ht="12.75" x14ac:dyDescent="0.2">
      <c r="B71" s="645" t="s">
        <v>305</v>
      </c>
      <c r="C71" s="645"/>
      <c r="D71" s="645"/>
      <c r="E71" s="645"/>
      <c r="F71" s="645"/>
      <c r="G71" s="645"/>
      <c r="H71" s="645"/>
      <c r="I71" s="645"/>
      <c r="J71" s="645"/>
      <c r="K71" s="646"/>
      <c r="L71" s="392" t="s">
        <v>298</v>
      </c>
      <c r="M71" s="393">
        <v>1</v>
      </c>
      <c r="N71" s="393">
        <v>0</v>
      </c>
      <c r="O71" s="400">
        <v>0</v>
      </c>
      <c r="P71" s="395">
        <f t="shared" ref="P71:R72" si="5">P72</f>
        <v>31600</v>
      </c>
      <c r="Q71" s="395">
        <f t="shared" si="5"/>
        <v>31600</v>
      </c>
      <c r="R71" s="396">
        <f t="shared" si="5"/>
        <v>31600</v>
      </c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</row>
    <row r="72" spans="2:63" ht="71.25" customHeight="1" x14ac:dyDescent="0.2">
      <c r="B72" s="645" t="s">
        <v>302</v>
      </c>
      <c r="C72" s="645"/>
      <c r="D72" s="645"/>
      <c r="E72" s="645"/>
      <c r="F72" s="645"/>
      <c r="G72" s="645"/>
      <c r="H72" s="645"/>
      <c r="I72" s="645"/>
      <c r="J72" s="645"/>
      <c r="K72" s="646"/>
      <c r="L72" s="392" t="s">
        <v>298</v>
      </c>
      <c r="M72" s="393">
        <v>1</v>
      </c>
      <c r="N72" s="393">
        <v>4</v>
      </c>
      <c r="O72" s="400">
        <v>0</v>
      </c>
      <c r="P72" s="395">
        <f t="shared" si="5"/>
        <v>31600</v>
      </c>
      <c r="Q72" s="395">
        <f t="shared" si="5"/>
        <v>31600</v>
      </c>
      <c r="R72" s="396">
        <f t="shared" si="5"/>
        <v>31600</v>
      </c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</row>
    <row r="73" spans="2:63" ht="17.25" customHeight="1" x14ac:dyDescent="0.2">
      <c r="B73" s="645" t="s">
        <v>60</v>
      </c>
      <c r="C73" s="645"/>
      <c r="D73" s="645"/>
      <c r="E73" s="645"/>
      <c r="F73" s="645"/>
      <c r="G73" s="645"/>
      <c r="H73" s="645"/>
      <c r="I73" s="645"/>
      <c r="J73" s="645"/>
      <c r="K73" s="646"/>
      <c r="L73" s="392" t="s">
        <v>298</v>
      </c>
      <c r="M73" s="393">
        <v>1</v>
      </c>
      <c r="N73" s="393">
        <v>4</v>
      </c>
      <c r="O73" s="394" t="s">
        <v>295</v>
      </c>
      <c r="P73" s="395">
        <v>31600</v>
      </c>
      <c r="Q73" s="395">
        <v>31600</v>
      </c>
      <c r="R73" s="396">
        <v>31600</v>
      </c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</row>
    <row r="74" spans="2:63" ht="119.25" customHeight="1" x14ac:dyDescent="0.2">
      <c r="B74" s="650" t="s">
        <v>294</v>
      </c>
      <c r="C74" s="650"/>
      <c r="D74" s="650"/>
      <c r="E74" s="650"/>
      <c r="F74" s="650"/>
      <c r="G74" s="650"/>
      <c r="H74" s="650"/>
      <c r="I74" s="650"/>
      <c r="J74" s="650"/>
      <c r="K74" s="651"/>
      <c r="L74" s="387" t="s">
        <v>293</v>
      </c>
      <c r="M74" s="388">
        <v>0</v>
      </c>
      <c r="N74" s="388">
        <v>0</v>
      </c>
      <c r="O74" s="389" t="s">
        <v>340</v>
      </c>
      <c r="P74" s="390">
        <f>P77</f>
        <v>93526</v>
      </c>
      <c r="Q74" s="390">
        <f>Q77</f>
        <v>93526</v>
      </c>
      <c r="R74" s="391">
        <f>R77</f>
        <v>93526</v>
      </c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</row>
    <row r="75" spans="2:63" ht="15" customHeight="1" x14ac:dyDescent="0.2">
      <c r="B75" s="645" t="s">
        <v>305</v>
      </c>
      <c r="C75" s="645"/>
      <c r="D75" s="645"/>
      <c r="E75" s="645"/>
      <c r="F75" s="645"/>
      <c r="G75" s="645"/>
      <c r="H75" s="645"/>
      <c r="I75" s="645"/>
      <c r="J75" s="645"/>
      <c r="K75" s="646"/>
      <c r="L75" s="392" t="s">
        <v>293</v>
      </c>
      <c r="M75" s="393">
        <v>1</v>
      </c>
      <c r="N75" s="393">
        <v>0</v>
      </c>
      <c r="O75" s="394" t="s">
        <v>340</v>
      </c>
      <c r="P75" s="395">
        <f>P77</f>
        <v>93526</v>
      </c>
      <c r="Q75" s="395">
        <f>Q77</f>
        <v>93526</v>
      </c>
      <c r="R75" s="396">
        <f>R77</f>
        <v>93526</v>
      </c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</row>
    <row r="76" spans="2:63" ht="48.75" customHeight="1" x14ac:dyDescent="0.2">
      <c r="B76" s="645" t="s">
        <v>241</v>
      </c>
      <c r="C76" s="645"/>
      <c r="D76" s="645"/>
      <c r="E76" s="645"/>
      <c r="F76" s="645"/>
      <c r="G76" s="645"/>
      <c r="H76" s="645"/>
      <c r="I76" s="645"/>
      <c r="J76" s="645"/>
      <c r="K76" s="646"/>
      <c r="L76" s="392" t="s">
        <v>293</v>
      </c>
      <c r="M76" s="393">
        <v>1</v>
      </c>
      <c r="N76" s="393">
        <v>6</v>
      </c>
      <c r="O76" s="394" t="s">
        <v>340</v>
      </c>
      <c r="P76" s="395">
        <f>P77</f>
        <v>93526</v>
      </c>
      <c r="Q76" s="395">
        <f>Q77</f>
        <v>93526</v>
      </c>
      <c r="R76" s="396">
        <f>R77</f>
        <v>93526</v>
      </c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</row>
    <row r="77" spans="2:63" ht="15" customHeight="1" x14ac:dyDescent="0.2">
      <c r="B77" s="645" t="s">
        <v>60</v>
      </c>
      <c r="C77" s="645"/>
      <c r="D77" s="645"/>
      <c r="E77" s="645"/>
      <c r="F77" s="645"/>
      <c r="G77" s="645"/>
      <c r="H77" s="645"/>
      <c r="I77" s="645"/>
      <c r="J77" s="645"/>
      <c r="K77" s="646"/>
      <c r="L77" s="392" t="s">
        <v>293</v>
      </c>
      <c r="M77" s="393">
        <v>1</v>
      </c>
      <c r="N77" s="393">
        <v>6</v>
      </c>
      <c r="O77" s="394" t="s">
        <v>295</v>
      </c>
      <c r="P77" s="395">
        <v>93526</v>
      </c>
      <c r="Q77" s="395">
        <v>93526</v>
      </c>
      <c r="R77" s="395">
        <v>93526</v>
      </c>
      <c r="S77" s="407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</row>
    <row r="78" spans="2:63" ht="104.25" customHeight="1" x14ac:dyDescent="0.2">
      <c r="B78" s="647" t="s">
        <v>297</v>
      </c>
      <c r="C78" s="648"/>
      <c r="D78" s="648"/>
      <c r="E78" s="648"/>
      <c r="F78" s="648"/>
      <c r="G78" s="649"/>
      <c r="H78" s="401"/>
      <c r="I78" s="402"/>
      <c r="J78" s="402"/>
      <c r="K78" s="403"/>
      <c r="L78" s="392" t="s">
        <v>296</v>
      </c>
      <c r="M78" s="393">
        <v>0</v>
      </c>
      <c r="N78" s="393">
        <v>0</v>
      </c>
      <c r="O78" s="394">
        <v>0</v>
      </c>
      <c r="P78" s="395">
        <f>P81</f>
        <v>75000</v>
      </c>
      <c r="Q78" s="395">
        <f t="shared" ref="Q78:R78" si="6">Q81</f>
        <v>75000</v>
      </c>
      <c r="R78" s="396">
        <f t="shared" si="6"/>
        <v>75000</v>
      </c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</row>
    <row r="79" spans="2:63" ht="12.75" x14ac:dyDescent="0.2">
      <c r="B79" s="645" t="s">
        <v>305</v>
      </c>
      <c r="C79" s="645"/>
      <c r="D79" s="645"/>
      <c r="E79" s="645"/>
      <c r="F79" s="645"/>
      <c r="G79" s="645"/>
      <c r="H79" s="645"/>
      <c r="I79" s="645"/>
      <c r="J79" s="645"/>
      <c r="K79" s="646"/>
      <c r="L79" s="392" t="s">
        <v>296</v>
      </c>
      <c r="M79" s="393">
        <v>1</v>
      </c>
      <c r="N79" s="393">
        <v>0</v>
      </c>
      <c r="O79" s="394">
        <v>0</v>
      </c>
      <c r="P79" s="395">
        <f t="shared" ref="P79:R80" si="7">P80</f>
        <v>75000</v>
      </c>
      <c r="Q79" s="395">
        <f t="shared" si="7"/>
        <v>75000</v>
      </c>
      <c r="R79" s="396">
        <f t="shared" si="7"/>
        <v>75000</v>
      </c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</row>
    <row r="80" spans="2:63" ht="62.25" customHeight="1" x14ac:dyDescent="0.2">
      <c r="B80" s="645" t="s">
        <v>302</v>
      </c>
      <c r="C80" s="645"/>
      <c r="D80" s="645"/>
      <c r="E80" s="645"/>
      <c r="F80" s="645"/>
      <c r="G80" s="645"/>
      <c r="H80" s="645"/>
      <c r="I80" s="645"/>
      <c r="J80" s="645"/>
      <c r="K80" s="646"/>
      <c r="L80" s="392" t="s">
        <v>296</v>
      </c>
      <c r="M80" s="393">
        <v>1</v>
      </c>
      <c r="N80" s="393">
        <v>4</v>
      </c>
      <c r="O80" s="394">
        <v>0</v>
      </c>
      <c r="P80" s="395">
        <f t="shared" si="7"/>
        <v>75000</v>
      </c>
      <c r="Q80" s="395">
        <f t="shared" si="7"/>
        <v>75000</v>
      </c>
      <c r="R80" s="396">
        <f t="shared" si="7"/>
        <v>75000</v>
      </c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</row>
    <row r="81" spans="2:63" ht="24" customHeight="1" x14ac:dyDescent="0.2">
      <c r="B81" s="647" t="s">
        <v>60</v>
      </c>
      <c r="C81" s="648"/>
      <c r="D81" s="648"/>
      <c r="E81" s="648"/>
      <c r="F81" s="648"/>
      <c r="G81" s="649"/>
      <c r="H81" s="408"/>
      <c r="I81" s="409"/>
      <c r="J81" s="409"/>
      <c r="K81" s="410"/>
      <c r="L81" s="405" t="s">
        <v>296</v>
      </c>
      <c r="M81" s="411">
        <v>1</v>
      </c>
      <c r="N81" s="411">
        <v>4</v>
      </c>
      <c r="O81" s="394">
        <v>540</v>
      </c>
      <c r="P81" s="412">
        <v>75000</v>
      </c>
      <c r="Q81" s="412">
        <v>75000</v>
      </c>
      <c r="R81" s="396">
        <v>75000</v>
      </c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</row>
    <row r="82" spans="2:63" ht="30.75" customHeight="1" x14ac:dyDescent="0.2">
      <c r="B82" s="638" t="s">
        <v>264</v>
      </c>
      <c r="C82" s="639"/>
      <c r="D82" s="639"/>
      <c r="E82" s="639"/>
      <c r="F82" s="639"/>
      <c r="G82" s="639"/>
      <c r="H82" s="413"/>
      <c r="I82" s="414"/>
      <c r="J82" s="414"/>
      <c r="K82" s="414"/>
      <c r="L82" s="415">
        <v>6750000000</v>
      </c>
      <c r="M82" s="416">
        <v>0</v>
      </c>
      <c r="N82" s="416">
        <v>0</v>
      </c>
      <c r="O82" s="417">
        <v>0</v>
      </c>
      <c r="P82" s="418">
        <f>P83</f>
        <v>1006635</v>
      </c>
      <c r="Q82" s="418">
        <v>0</v>
      </c>
      <c r="R82" s="381">
        <v>0</v>
      </c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</row>
    <row r="83" spans="2:63" ht="84.75" customHeight="1" x14ac:dyDescent="0.2">
      <c r="B83" s="638" t="s">
        <v>263</v>
      </c>
      <c r="C83" s="639"/>
      <c r="D83" s="639"/>
      <c r="E83" s="639"/>
      <c r="F83" s="639"/>
      <c r="G83" s="639"/>
      <c r="H83" s="419"/>
      <c r="I83" s="420"/>
      <c r="J83" s="420"/>
      <c r="K83" s="420"/>
      <c r="L83" s="415" t="s">
        <v>262</v>
      </c>
      <c r="M83" s="416">
        <v>0</v>
      </c>
      <c r="N83" s="416">
        <v>0</v>
      </c>
      <c r="O83" s="417">
        <v>0</v>
      </c>
      <c r="P83" s="418">
        <f>P87+P91</f>
        <v>1006635</v>
      </c>
      <c r="Q83" s="418">
        <v>0</v>
      </c>
      <c r="R83" s="381">
        <v>0</v>
      </c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</row>
    <row r="84" spans="2:63" ht="56.25" customHeight="1" x14ac:dyDescent="0.2">
      <c r="B84" s="640" t="s">
        <v>261</v>
      </c>
      <c r="C84" s="641"/>
      <c r="D84" s="641"/>
      <c r="E84" s="641"/>
      <c r="F84" s="641"/>
      <c r="G84" s="641"/>
      <c r="H84" s="419"/>
      <c r="I84" s="420"/>
      <c r="J84" s="420"/>
      <c r="K84" s="420"/>
      <c r="L84" s="421" t="s">
        <v>260</v>
      </c>
      <c r="M84" s="422">
        <v>0</v>
      </c>
      <c r="N84" s="422">
        <v>0</v>
      </c>
      <c r="O84" s="423">
        <v>0</v>
      </c>
      <c r="P84" s="412">
        <f>P85</f>
        <v>743333</v>
      </c>
      <c r="Q84" s="412">
        <v>0</v>
      </c>
      <c r="R84" s="396">
        <v>0</v>
      </c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</row>
    <row r="85" spans="2:63" ht="12.75" x14ac:dyDescent="0.2">
      <c r="B85" s="634" t="s">
        <v>226</v>
      </c>
      <c r="C85" s="635"/>
      <c r="D85" s="635"/>
      <c r="E85" s="635"/>
      <c r="F85" s="635"/>
      <c r="G85" s="635"/>
      <c r="H85" s="419"/>
      <c r="I85" s="420"/>
      <c r="J85" s="420"/>
      <c r="K85" s="420"/>
      <c r="L85" s="424" t="s">
        <v>260</v>
      </c>
      <c r="M85" s="425">
        <v>11</v>
      </c>
      <c r="N85" s="425">
        <v>0</v>
      </c>
      <c r="O85" s="426">
        <v>0</v>
      </c>
      <c r="P85" s="412">
        <f>P86</f>
        <v>743333</v>
      </c>
      <c r="Q85" s="412">
        <v>0</v>
      </c>
      <c r="R85" s="396">
        <v>0</v>
      </c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</row>
    <row r="86" spans="2:63" ht="12.75" x14ac:dyDescent="0.2">
      <c r="B86" s="634" t="s">
        <v>225</v>
      </c>
      <c r="C86" s="635"/>
      <c r="D86" s="635"/>
      <c r="E86" s="635"/>
      <c r="F86" s="635"/>
      <c r="G86" s="635"/>
      <c r="H86" s="419"/>
      <c r="I86" s="420"/>
      <c r="J86" s="420"/>
      <c r="K86" s="420"/>
      <c r="L86" s="424" t="s">
        <v>260</v>
      </c>
      <c r="M86" s="425">
        <v>11</v>
      </c>
      <c r="N86" s="425">
        <v>1</v>
      </c>
      <c r="O86" s="426">
        <v>0</v>
      </c>
      <c r="P86" s="412">
        <f>P87</f>
        <v>743333</v>
      </c>
      <c r="Q86" s="412">
        <v>0</v>
      </c>
      <c r="R86" s="396">
        <v>0</v>
      </c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</row>
    <row r="87" spans="2:63" ht="36" customHeight="1" x14ac:dyDescent="0.2">
      <c r="B87" s="634" t="s">
        <v>258</v>
      </c>
      <c r="C87" s="635"/>
      <c r="D87" s="635"/>
      <c r="E87" s="635"/>
      <c r="F87" s="635"/>
      <c r="G87" s="635"/>
      <c r="H87" s="419"/>
      <c r="I87" s="420"/>
      <c r="J87" s="420"/>
      <c r="K87" s="420"/>
      <c r="L87" s="424" t="s">
        <v>260</v>
      </c>
      <c r="M87" s="425">
        <v>11</v>
      </c>
      <c r="N87" s="425">
        <v>1</v>
      </c>
      <c r="O87" s="426">
        <v>240</v>
      </c>
      <c r="P87" s="412">
        <v>743333</v>
      </c>
      <c r="Q87" s="412">
        <v>0</v>
      </c>
      <c r="R87" s="396">
        <v>0</v>
      </c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</row>
    <row r="88" spans="2:63" ht="50.25" customHeight="1" x14ac:dyDescent="0.2">
      <c r="B88" s="642" t="s">
        <v>259</v>
      </c>
      <c r="C88" s="643"/>
      <c r="D88" s="643"/>
      <c r="E88" s="643"/>
      <c r="F88" s="643"/>
      <c r="G88" s="644"/>
      <c r="H88" s="419"/>
      <c r="I88" s="420"/>
      <c r="J88" s="420"/>
      <c r="K88" s="420"/>
      <c r="L88" s="421" t="s">
        <v>257</v>
      </c>
      <c r="M88" s="425">
        <v>11</v>
      </c>
      <c r="N88" s="425">
        <v>1</v>
      </c>
      <c r="O88" s="427">
        <v>0</v>
      </c>
      <c r="P88" s="428">
        <f>P91</f>
        <v>263302</v>
      </c>
      <c r="Q88" s="428">
        <v>0</v>
      </c>
      <c r="R88" s="391">
        <v>0</v>
      </c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</row>
    <row r="89" spans="2:63" ht="12.75" x14ac:dyDescent="0.2">
      <c r="B89" s="634" t="s">
        <v>226</v>
      </c>
      <c r="C89" s="635"/>
      <c r="D89" s="635"/>
      <c r="E89" s="635"/>
      <c r="F89" s="635"/>
      <c r="G89" s="635"/>
      <c r="H89" s="419"/>
      <c r="I89" s="420"/>
      <c r="J89" s="420"/>
      <c r="K89" s="420"/>
      <c r="L89" s="424" t="s">
        <v>257</v>
      </c>
      <c r="M89" s="425">
        <v>11</v>
      </c>
      <c r="N89" s="425">
        <v>1</v>
      </c>
      <c r="O89" s="429">
        <v>0</v>
      </c>
      <c r="P89" s="412">
        <f>P90</f>
        <v>263302</v>
      </c>
      <c r="Q89" s="412">
        <v>0</v>
      </c>
      <c r="R89" s="396">
        <v>0</v>
      </c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</row>
    <row r="90" spans="2:63" ht="12.75" x14ac:dyDescent="0.2">
      <c r="B90" s="634" t="s">
        <v>225</v>
      </c>
      <c r="C90" s="635"/>
      <c r="D90" s="635"/>
      <c r="E90" s="635"/>
      <c r="F90" s="635"/>
      <c r="G90" s="635"/>
      <c r="H90" s="419"/>
      <c r="I90" s="420"/>
      <c r="J90" s="420"/>
      <c r="K90" s="420"/>
      <c r="L90" s="424" t="s">
        <v>257</v>
      </c>
      <c r="M90" s="425">
        <v>11</v>
      </c>
      <c r="N90" s="425">
        <v>1</v>
      </c>
      <c r="O90" s="429">
        <v>0</v>
      </c>
      <c r="P90" s="412">
        <f>P91</f>
        <v>263302</v>
      </c>
      <c r="Q90" s="412">
        <v>0</v>
      </c>
      <c r="R90" s="396">
        <v>0</v>
      </c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</row>
    <row r="91" spans="2:63" ht="39" customHeight="1" x14ac:dyDescent="0.2">
      <c r="B91" s="634" t="s">
        <v>258</v>
      </c>
      <c r="C91" s="635"/>
      <c r="D91" s="635"/>
      <c r="E91" s="635"/>
      <c r="F91" s="635"/>
      <c r="G91" s="635"/>
      <c r="H91" s="430"/>
      <c r="I91" s="431"/>
      <c r="J91" s="431"/>
      <c r="K91" s="431"/>
      <c r="L91" s="424" t="s">
        <v>257</v>
      </c>
      <c r="M91" s="425">
        <v>11</v>
      </c>
      <c r="N91" s="425">
        <v>1</v>
      </c>
      <c r="O91" s="429">
        <v>240</v>
      </c>
      <c r="P91" s="412">
        <v>263302</v>
      </c>
      <c r="Q91" s="412">
        <v>0</v>
      </c>
      <c r="R91" s="396">
        <v>0</v>
      </c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</row>
    <row r="92" spans="2:63" ht="13.5" thickBot="1" x14ac:dyDescent="0.25">
      <c r="B92" s="636" t="s">
        <v>344</v>
      </c>
      <c r="C92" s="637"/>
      <c r="D92" s="637"/>
      <c r="E92" s="637"/>
      <c r="F92" s="637"/>
      <c r="G92" s="637"/>
      <c r="H92" s="432"/>
      <c r="I92" s="432"/>
      <c r="J92" s="432"/>
      <c r="K92" s="433"/>
      <c r="L92" s="434" t="s">
        <v>36</v>
      </c>
      <c r="M92" s="435" t="s">
        <v>36</v>
      </c>
      <c r="N92" s="435" t="s">
        <v>36</v>
      </c>
      <c r="O92" s="434" t="s">
        <v>36</v>
      </c>
      <c r="P92" s="436">
        <f>P12</f>
        <v>21316376.619999997</v>
      </c>
      <c r="Q92" s="436">
        <f t="shared" ref="Q92:R92" si="8">Q12</f>
        <v>16740300</v>
      </c>
      <c r="R92" s="437">
        <f t="shared" si="8"/>
        <v>17075700</v>
      </c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</row>
    <row r="93" spans="2:63" x14ac:dyDescent="0.2"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</row>
    <row r="94" spans="2:63" x14ac:dyDescent="0.2">
      <c r="B94" s="438"/>
      <c r="C94" s="438"/>
      <c r="D94" s="438"/>
      <c r="E94" s="438"/>
      <c r="F94" s="438"/>
      <c r="G94" s="438"/>
      <c r="H94" s="438"/>
      <c r="I94" s="438"/>
      <c r="J94" s="438"/>
      <c r="K94" s="438"/>
      <c r="L94" s="438"/>
      <c r="M94" s="438"/>
      <c r="N94" s="438"/>
      <c r="O94" s="438"/>
      <c r="P94" s="438"/>
      <c r="Q94" s="438"/>
      <c r="R94" s="438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</row>
    <row r="95" spans="2:63" x14ac:dyDescent="0.2">
      <c r="B95" s="438"/>
      <c r="C95" s="438"/>
      <c r="D95" s="438"/>
      <c r="E95" s="438"/>
      <c r="F95" s="438"/>
      <c r="G95" s="438"/>
      <c r="H95" s="438"/>
      <c r="I95" s="438"/>
      <c r="J95" s="438"/>
      <c r="K95" s="438"/>
      <c r="L95" s="438"/>
      <c r="M95" s="438"/>
      <c r="N95" s="438"/>
      <c r="O95" s="438"/>
      <c r="P95" s="438"/>
      <c r="Q95" s="438"/>
      <c r="R95" s="438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</row>
    <row r="96" spans="2:63" x14ac:dyDescent="0.2">
      <c r="B96" s="438"/>
      <c r="C96" s="438"/>
      <c r="D96" s="438"/>
      <c r="E96" s="438"/>
      <c r="F96" s="438"/>
      <c r="G96" s="438"/>
      <c r="H96" s="438"/>
      <c r="I96" s="438"/>
      <c r="J96" s="438"/>
      <c r="K96" s="438"/>
      <c r="L96" s="438"/>
      <c r="M96" s="438"/>
      <c r="N96" s="438"/>
      <c r="O96" s="438"/>
      <c r="P96" s="438"/>
      <c r="Q96" s="438"/>
      <c r="R96" s="438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</row>
    <row r="97" spans="1:63" x14ac:dyDescent="0.2">
      <c r="B97" s="438"/>
      <c r="C97" s="438"/>
      <c r="D97" s="438"/>
      <c r="E97" s="438"/>
      <c r="F97" s="438"/>
      <c r="G97" s="438"/>
      <c r="H97" s="438"/>
      <c r="I97" s="438"/>
      <c r="J97" s="438"/>
      <c r="K97" s="438"/>
      <c r="L97" s="438"/>
      <c r="M97" s="438"/>
      <c r="N97" s="438"/>
      <c r="O97" s="438"/>
      <c r="P97" s="438"/>
      <c r="Q97" s="438"/>
      <c r="R97" s="438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</row>
    <row r="98" spans="1:63" x14ac:dyDescent="0.2">
      <c r="B98" s="438"/>
      <c r="C98" s="438"/>
      <c r="D98" s="438"/>
      <c r="E98" s="438"/>
      <c r="F98" s="438"/>
      <c r="G98" s="438"/>
      <c r="H98" s="438"/>
      <c r="I98" s="438"/>
      <c r="J98" s="438"/>
      <c r="K98" s="438"/>
      <c r="L98" s="438"/>
      <c r="M98" s="438"/>
      <c r="N98" s="438"/>
      <c r="O98" s="438"/>
      <c r="P98" s="438"/>
      <c r="Q98" s="438"/>
      <c r="R98" s="438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</row>
    <row r="99" spans="1:63" x14ac:dyDescent="0.2">
      <c r="A99" s="26"/>
      <c r="B99" s="438"/>
      <c r="C99" s="438"/>
      <c r="D99" s="438"/>
      <c r="E99" s="438"/>
      <c r="F99" s="438"/>
      <c r="G99" s="438"/>
      <c r="H99" s="438"/>
      <c r="I99" s="438"/>
      <c r="J99" s="438"/>
      <c r="K99" s="438"/>
      <c r="L99" s="438"/>
      <c r="M99" s="438"/>
      <c r="N99" s="438"/>
      <c r="O99" s="438"/>
      <c r="P99" s="438"/>
      <c r="Q99" s="438"/>
      <c r="R99" s="438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</row>
    <row r="100" spans="1:63" x14ac:dyDescent="0.2">
      <c r="A100" s="26"/>
      <c r="B100" s="438"/>
      <c r="C100" s="438"/>
      <c r="D100" s="438"/>
      <c r="E100" s="438"/>
      <c r="F100" s="438"/>
      <c r="G100" s="438"/>
      <c r="H100" s="438"/>
      <c r="I100" s="438"/>
      <c r="J100" s="438"/>
      <c r="K100" s="438"/>
      <c r="L100" s="438"/>
      <c r="M100" s="438"/>
      <c r="N100" s="438"/>
      <c r="O100" s="438"/>
      <c r="P100" s="438"/>
      <c r="Q100" s="438"/>
      <c r="R100" s="438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</row>
    <row r="101" spans="1:63" x14ac:dyDescent="0.2">
      <c r="A101" s="26"/>
      <c r="B101" s="438"/>
      <c r="C101" s="438"/>
      <c r="D101" s="438"/>
      <c r="E101" s="438"/>
      <c r="F101" s="438"/>
      <c r="G101" s="438"/>
      <c r="H101" s="438"/>
      <c r="I101" s="438"/>
      <c r="J101" s="438"/>
      <c r="K101" s="438"/>
      <c r="L101" s="438"/>
      <c r="M101" s="438"/>
      <c r="N101" s="438"/>
      <c r="O101" s="438"/>
      <c r="P101" s="438"/>
      <c r="Q101" s="438"/>
      <c r="R101" s="438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</row>
    <row r="102" spans="1:63" x14ac:dyDescent="0.2">
      <c r="A102" s="26"/>
      <c r="B102" s="438"/>
      <c r="C102" s="438"/>
      <c r="D102" s="438"/>
      <c r="E102" s="438"/>
      <c r="F102" s="438"/>
      <c r="G102" s="438"/>
      <c r="H102" s="438"/>
      <c r="I102" s="438"/>
      <c r="J102" s="438"/>
      <c r="K102" s="438"/>
      <c r="L102" s="438"/>
      <c r="M102" s="438"/>
      <c r="N102" s="438"/>
      <c r="O102" s="438"/>
      <c r="P102" s="438"/>
      <c r="Q102" s="438"/>
      <c r="R102" s="438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</row>
    <row r="103" spans="1:63" x14ac:dyDescent="0.2">
      <c r="A103" s="26"/>
      <c r="B103" s="438"/>
      <c r="C103" s="438"/>
      <c r="D103" s="438"/>
      <c r="E103" s="438"/>
      <c r="F103" s="438"/>
      <c r="G103" s="438"/>
      <c r="H103" s="438"/>
      <c r="I103" s="438"/>
      <c r="J103" s="438"/>
      <c r="K103" s="438"/>
      <c r="L103" s="438"/>
      <c r="M103" s="438"/>
      <c r="N103" s="438"/>
      <c r="O103" s="438"/>
      <c r="P103" s="438"/>
      <c r="Q103" s="438"/>
      <c r="R103" s="438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</row>
    <row r="104" spans="1:63" x14ac:dyDescent="0.2">
      <c r="A104" s="26"/>
      <c r="B104" s="438"/>
      <c r="C104" s="438"/>
      <c r="D104" s="438"/>
      <c r="E104" s="438"/>
      <c r="F104" s="438"/>
      <c r="G104" s="438"/>
      <c r="H104" s="438"/>
      <c r="I104" s="438"/>
      <c r="J104" s="438"/>
      <c r="K104" s="438"/>
      <c r="L104" s="438"/>
      <c r="M104" s="438"/>
      <c r="N104" s="438"/>
      <c r="O104" s="438"/>
      <c r="P104" s="438"/>
      <c r="Q104" s="438"/>
      <c r="R104" s="438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</row>
    <row r="105" spans="1:63" x14ac:dyDescent="0.2">
      <c r="A105" s="26"/>
      <c r="B105" s="438"/>
      <c r="C105" s="438"/>
      <c r="D105" s="438"/>
      <c r="E105" s="438"/>
      <c r="F105" s="438"/>
      <c r="G105" s="438"/>
      <c r="H105" s="438"/>
      <c r="I105" s="438"/>
      <c r="J105" s="438"/>
      <c r="K105" s="438"/>
      <c r="L105" s="438"/>
      <c r="M105" s="438"/>
      <c r="N105" s="438"/>
      <c r="O105" s="438"/>
      <c r="P105" s="438"/>
      <c r="Q105" s="438"/>
      <c r="R105" s="438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</row>
    <row r="106" spans="1:63" x14ac:dyDescent="0.2">
      <c r="A106" s="26"/>
      <c r="B106" s="438"/>
      <c r="C106" s="438"/>
      <c r="D106" s="438"/>
      <c r="E106" s="438"/>
      <c r="F106" s="438"/>
      <c r="G106" s="438"/>
      <c r="H106" s="438"/>
      <c r="I106" s="438"/>
      <c r="J106" s="438"/>
      <c r="K106" s="438"/>
      <c r="L106" s="438"/>
      <c r="M106" s="438"/>
      <c r="N106" s="438"/>
      <c r="O106" s="438"/>
      <c r="P106" s="438"/>
      <c r="Q106" s="438"/>
      <c r="R106" s="438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</row>
    <row r="107" spans="1:63" x14ac:dyDescent="0.2">
      <c r="A107" s="26"/>
      <c r="B107" s="438"/>
      <c r="C107" s="438"/>
      <c r="D107" s="438"/>
      <c r="E107" s="438"/>
      <c r="F107" s="438"/>
      <c r="G107" s="438"/>
      <c r="H107" s="438"/>
      <c r="I107" s="438"/>
      <c r="J107" s="438"/>
      <c r="K107" s="438"/>
      <c r="L107" s="438"/>
      <c r="M107" s="438"/>
      <c r="N107" s="438"/>
      <c r="O107" s="438"/>
      <c r="P107" s="438"/>
      <c r="Q107" s="438"/>
      <c r="R107" s="438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</row>
    <row r="108" spans="1:63" x14ac:dyDescent="0.2">
      <c r="A108" s="26"/>
      <c r="B108" s="438"/>
      <c r="C108" s="438"/>
      <c r="D108" s="438"/>
      <c r="E108" s="438"/>
      <c r="F108" s="438"/>
      <c r="G108" s="438"/>
      <c r="H108" s="438"/>
      <c r="I108" s="438"/>
      <c r="J108" s="438"/>
      <c r="K108" s="438"/>
      <c r="L108" s="438"/>
      <c r="M108" s="438"/>
      <c r="N108" s="438"/>
      <c r="O108" s="438"/>
      <c r="P108" s="438"/>
      <c r="Q108" s="438"/>
      <c r="R108" s="438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</row>
    <row r="109" spans="1:63" x14ac:dyDescent="0.2">
      <c r="A109" s="26"/>
      <c r="B109" s="438"/>
      <c r="C109" s="438"/>
      <c r="D109" s="438"/>
      <c r="E109" s="438"/>
      <c r="F109" s="438"/>
      <c r="G109" s="438"/>
      <c r="H109" s="438"/>
      <c r="I109" s="438"/>
      <c r="J109" s="438"/>
      <c r="K109" s="438"/>
      <c r="L109" s="438"/>
      <c r="M109" s="438"/>
      <c r="N109" s="438"/>
      <c r="O109" s="438"/>
      <c r="P109" s="438"/>
      <c r="Q109" s="438"/>
      <c r="R109" s="438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</row>
    <row r="110" spans="1:63" x14ac:dyDescent="0.2">
      <c r="A110" s="26"/>
      <c r="B110" s="438"/>
      <c r="C110" s="438"/>
      <c r="D110" s="438"/>
      <c r="E110" s="438"/>
      <c r="F110" s="438"/>
      <c r="G110" s="438"/>
      <c r="H110" s="438"/>
      <c r="I110" s="438"/>
      <c r="J110" s="438"/>
      <c r="K110" s="438"/>
      <c r="L110" s="438"/>
      <c r="M110" s="438"/>
      <c r="N110" s="438"/>
      <c r="O110" s="438"/>
      <c r="P110" s="438"/>
      <c r="Q110" s="438"/>
      <c r="R110" s="438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</row>
    <row r="111" spans="1:63" x14ac:dyDescent="0.2">
      <c r="A111" s="26"/>
      <c r="B111" s="438"/>
      <c r="C111" s="438"/>
      <c r="D111" s="438"/>
      <c r="E111" s="438"/>
      <c r="F111" s="438"/>
      <c r="G111" s="438"/>
      <c r="H111" s="438"/>
      <c r="I111" s="438"/>
      <c r="J111" s="438"/>
      <c r="K111" s="438"/>
      <c r="L111" s="438"/>
      <c r="M111" s="438"/>
      <c r="N111" s="438"/>
      <c r="O111" s="438"/>
      <c r="P111" s="438"/>
      <c r="Q111" s="438"/>
      <c r="R111" s="438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</row>
    <row r="112" spans="1:63" x14ac:dyDescent="0.2">
      <c r="A112" s="26"/>
      <c r="B112" s="438"/>
      <c r="C112" s="438"/>
      <c r="D112" s="438"/>
      <c r="E112" s="438"/>
      <c r="F112" s="438"/>
      <c r="G112" s="438"/>
      <c r="H112" s="438"/>
      <c r="I112" s="438"/>
      <c r="J112" s="438"/>
      <c r="K112" s="438"/>
      <c r="L112" s="438"/>
      <c r="M112" s="438"/>
      <c r="N112" s="438"/>
      <c r="O112" s="438"/>
      <c r="P112" s="438"/>
      <c r="Q112" s="438"/>
      <c r="R112" s="438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</row>
    <row r="113" spans="1:63" x14ac:dyDescent="0.2">
      <c r="A113" s="26"/>
      <c r="B113" s="438"/>
      <c r="C113" s="438"/>
      <c r="D113" s="438"/>
      <c r="E113" s="438"/>
      <c r="F113" s="438"/>
      <c r="G113" s="438"/>
      <c r="H113" s="438"/>
      <c r="I113" s="438"/>
      <c r="J113" s="438"/>
      <c r="K113" s="438"/>
      <c r="L113" s="438"/>
      <c r="M113" s="438"/>
      <c r="N113" s="438"/>
      <c r="O113" s="438"/>
      <c r="P113" s="438"/>
      <c r="Q113" s="438"/>
      <c r="R113" s="438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</row>
    <row r="114" spans="1:63" x14ac:dyDescent="0.2">
      <c r="A114" s="26"/>
      <c r="B114" s="438"/>
      <c r="C114" s="438"/>
      <c r="D114" s="438"/>
      <c r="E114" s="438"/>
      <c r="F114" s="438"/>
      <c r="G114" s="438"/>
      <c r="H114" s="438"/>
      <c r="I114" s="438"/>
      <c r="J114" s="438"/>
      <c r="K114" s="438"/>
      <c r="L114" s="438"/>
      <c r="M114" s="438"/>
      <c r="N114" s="438"/>
      <c r="O114" s="438"/>
      <c r="P114" s="438"/>
      <c r="Q114" s="438"/>
      <c r="R114" s="438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</row>
    <row r="115" spans="1:63" x14ac:dyDescent="0.2">
      <c r="A115" s="26"/>
      <c r="B115" s="438"/>
      <c r="C115" s="438"/>
      <c r="D115" s="438"/>
      <c r="E115" s="438"/>
      <c r="F115" s="438"/>
      <c r="G115" s="438"/>
      <c r="H115" s="438"/>
      <c r="I115" s="438"/>
      <c r="J115" s="438"/>
      <c r="K115" s="438"/>
      <c r="L115" s="438"/>
      <c r="M115" s="438"/>
      <c r="N115" s="438"/>
      <c r="O115" s="438"/>
      <c r="P115" s="438"/>
      <c r="Q115" s="438"/>
      <c r="R115" s="438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</row>
    <row r="116" spans="1:63" x14ac:dyDescent="0.2">
      <c r="A116" s="26"/>
      <c r="B116" s="438"/>
      <c r="C116" s="438"/>
      <c r="D116" s="438"/>
      <c r="E116" s="438"/>
      <c r="F116" s="438"/>
      <c r="G116" s="438"/>
      <c r="H116" s="438"/>
      <c r="I116" s="438"/>
      <c r="J116" s="438"/>
      <c r="K116" s="438"/>
      <c r="L116" s="438"/>
      <c r="M116" s="438"/>
      <c r="N116" s="438"/>
      <c r="O116" s="438"/>
      <c r="P116" s="438"/>
      <c r="Q116" s="438"/>
      <c r="R116" s="438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</row>
    <row r="117" spans="1:63" x14ac:dyDescent="0.2">
      <c r="A117" s="26"/>
      <c r="B117" s="438"/>
      <c r="C117" s="438"/>
      <c r="D117" s="438"/>
      <c r="E117" s="438"/>
      <c r="F117" s="438"/>
      <c r="G117" s="438"/>
      <c r="H117" s="438"/>
      <c r="I117" s="438"/>
      <c r="J117" s="438"/>
      <c r="K117" s="438"/>
      <c r="L117" s="438"/>
      <c r="M117" s="438"/>
      <c r="N117" s="438"/>
      <c r="O117" s="438"/>
      <c r="P117" s="438"/>
      <c r="Q117" s="438"/>
      <c r="R117" s="438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</row>
    <row r="118" spans="1:63" x14ac:dyDescent="0.2">
      <c r="A118" s="26"/>
      <c r="B118" s="438"/>
      <c r="C118" s="438"/>
      <c r="D118" s="438"/>
      <c r="E118" s="438"/>
      <c r="F118" s="438"/>
      <c r="G118" s="438"/>
      <c r="H118" s="438"/>
      <c r="I118" s="438"/>
      <c r="J118" s="438"/>
      <c r="K118" s="438"/>
      <c r="L118" s="438"/>
      <c r="M118" s="438"/>
      <c r="N118" s="438"/>
      <c r="O118" s="438"/>
      <c r="P118" s="438"/>
      <c r="Q118" s="438"/>
      <c r="R118" s="438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</row>
    <row r="119" spans="1:63" x14ac:dyDescent="0.2">
      <c r="A119" s="26"/>
      <c r="B119" s="438"/>
      <c r="C119" s="438"/>
      <c r="D119" s="438"/>
      <c r="E119" s="438"/>
      <c r="F119" s="438"/>
      <c r="G119" s="438"/>
      <c r="H119" s="438"/>
      <c r="I119" s="438"/>
      <c r="J119" s="438"/>
      <c r="K119" s="438"/>
      <c r="L119" s="438"/>
      <c r="M119" s="438"/>
      <c r="N119" s="438"/>
      <c r="O119" s="438"/>
      <c r="P119" s="438"/>
      <c r="Q119" s="438"/>
      <c r="R119" s="438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</row>
    <row r="120" spans="1:63" x14ac:dyDescent="0.2">
      <c r="A120" s="26"/>
      <c r="B120" s="438"/>
      <c r="C120" s="438"/>
      <c r="D120" s="438"/>
      <c r="E120" s="438"/>
      <c r="F120" s="438"/>
      <c r="G120" s="438"/>
      <c r="H120" s="438"/>
      <c r="I120" s="438"/>
      <c r="J120" s="438"/>
      <c r="K120" s="438"/>
      <c r="L120" s="438"/>
      <c r="M120" s="438"/>
      <c r="N120" s="438"/>
      <c r="O120" s="438"/>
      <c r="P120" s="438"/>
      <c r="Q120" s="438"/>
      <c r="R120" s="438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</row>
    <row r="121" spans="1:63" x14ac:dyDescent="0.2">
      <c r="A121" s="26"/>
      <c r="B121" s="438"/>
      <c r="C121" s="438"/>
      <c r="D121" s="438"/>
      <c r="E121" s="438"/>
      <c r="F121" s="438"/>
      <c r="G121" s="438"/>
      <c r="H121" s="438"/>
      <c r="I121" s="438"/>
      <c r="J121" s="438"/>
      <c r="K121" s="438"/>
      <c r="L121" s="438"/>
      <c r="M121" s="438"/>
      <c r="N121" s="438"/>
      <c r="O121" s="438"/>
      <c r="P121" s="438"/>
      <c r="Q121" s="438"/>
      <c r="R121" s="438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</row>
    <row r="122" spans="1:63" x14ac:dyDescent="0.2">
      <c r="A122" s="26"/>
      <c r="B122" s="438"/>
      <c r="C122" s="438"/>
      <c r="D122" s="438"/>
      <c r="E122" s="438"/>
      <c r="F122" s="438"/>
      <c r="G122" s="438"/>
      <c r="H122" s="438"/>
      <c r="I122" s="438"/>
      <c r="J122" s="438"/>
      <c r="K122" s="438"/>
      <c r="L122" s="438"/>
      <c r="M122" s="438"/>
      <c r="N122" s="438"/>
      <c r="O122" s="438"/>
      <c r="P122" s="438"/>
      <c r="Q122" s="438"/>
      <c r="R122" s="438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</row>
    <row r="123" spans="1:63" x14ac:dyDescent="0.2">
      <c r="A123" s="26"/>
      <c r="B123" s="438"/>
      <c r="C123" s="438"/>
      <c r="D123" s="438"/>
      <c r="E123" s="438"/>
      <c r="F123" s="438"/>
      <c r="G123" s="438"/>
      <c r="H123" s="438"/>
      <c r="I123" s="438"/>
      <c r="J123" s="438"/>
      <c r="K123" s="438"/>
      <c r="L123" s="438"/>
      <c r="M123" s="438"/>
      <c r="N123" s="438"/>
      <c r="O123" s="438"/>
      <c r="P123" s="438"/>
      <c r="Q123" s="438"/>
      <c r="R123" s="438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</row>
    <row r="124" spans="1:63" x14ac:dyDescent="0.2">
      <c r="A124" s="26"/>
      <c r="B124" s="438"/>
      <c r="C124" s="438"/>
      <c r="D124" s="438"/>
      <c r="E124" s="438"/>
      <c r="F124" s="438"/>
      <c r="G124" s="438"/>
      <c r="H124" s="438"/>
      <c r="I124" s="438"/>
      <c r="J124" s="438"/>
      <c r="K124" s="438"/>
      <c r="L124" s="438"/>
      <c r="M124" s="438"/>
      <c r="N124" s="438"/>
      <c r="O124" s="438"/>
      <c r="P124" s="438"/>
      <c r="Q124" s="438"/>
      <c r="R124" s="438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</row>
    <row r="125" spans="1:63" x14ac:dyDescent="0.2">
      <c r="A125" s="26"/>
      <c r="B125" s="438"/>
      <c r="C125" s="438"/>
      <c r="D125" s="438"/>
      <c r="E125" s="438"/>
      <c r="F125" s="438"/>
      <c r="G125" s="438"/>
      <c r="H125" s="438"/>
      <c r="I125" s="438"/>
      <c r="J125" s="438"/>
      <c r="K125" s="438"/>
      <c r="L125" s="438"/>
      <c r="M125" s="438"/>
      <c r="N125" s="438"/>
      <c r="O125" s="438"/>
      <c r="P125" s="438"/>
      <c r="Q125" s="438"/>
      <c r="R125" s="438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</row>
    <row r="126" spans="1:63" x14ac:dyDescent="0.2">
      <c r="A126" s="26"/>
      <c r="B126" s="438"/>
      <c r="C126" s="438"/>
      <c r="D126" s="438"/>
      <c r="E126" s="438"/>
      <c r="F126" s="438"/>
      <c r="G126" s="438"/>
      <c r="H126" s="438"/>
      <c r="I126" s="438"/>
      <c r="J126" s="438"/>
      <c r="K126" s="438"/>
      <c r="L126" s="438"/>
      <c r="M126" s="438"/>
      <c r="N126" s="438"/>
      <c r="O126" s="438"/>
      <c r="P126" s="438"/>
      <c r="Q126" s="438"/>
      <c r="R126" s="438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</row>
    <row r="127" spans="1:63" x14ac:dyDescent="0.2">
      <c r="A127" s="26"/>
      <c r="B127" s="438"/>
      <c r="C127" s="438"/>
      <c r="D127" s="438"/>
      <c r="E127" s="438"/>
      <c r="F127" s="438"/>
      <c r="G127" s="438"/>
      <c r="H127" s="438"/>
      <c r="I127" s="438"/>
      <c r="J127" s="438"/>
      <c r="K127" s="438"/>
      <c r="L127" s="438"/>
      <c r="M127" s="438"/>
      <c r="N127" s="438"/>
      <c r="O127" s="438"/>
      <c r="P127" s="438"/>
      <c r="Q127" s="438"/>
      <c r="R127" s="438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</row>
    <row r="128" spans="1:63" x14ac:dyDescent="0.2">
      <c r="A128" s="26"/>
      <c r="B128" s="438"/>
      <c r="C128" s="438"/>
      <c r="D128" s="438"/>
      <c r="E128" s="438"/>
      <c r="F128" s="438"/>
      <c r="G128" s="438"/>
      <c r="H128" s="438"/>
      <c r="I128" s="438"/>
      <c r="J128" s="438"/>
      <c r="K128" s="438"/>
      <c r="L128" s="438"/>
      <c r="M128" s="438"/>
      <c r="N128" s="438"/>
      <c r="O128" s="438"/>
      <c r="P128" s="438"/>
      <c r="Q128" s="438"/>
      <c r="R128" s="438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</row>
    <row r="129" spans="1:63" x14ac:dyDescent="0.2">
      <c r="A129" s="26"/>
      <c r="B129" s="438"/>
      <c r="C129" s="438"/>
      <c r="D129" s="438"/>
      <c r="E129" s="438"/>
      <c r="F129" s="438"/>
      <c r="G129" s="438"/>
      <c r="H129" s="438"/>
      <c r="I129" s="438"/>
      <c r="J129" s="438"/>
      <c r="K129" s="438"/>
      <c r="L129" s="438"/>
      <c r="M129" s="438"/>
      <c r="N129" s="438"/>
      <c r="O129" s="438"/>
      <c r="P129" s="438"/>
      <c r="Q129" s="438"/>
      <c r="R129" s="438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</row>
    <row r="130" spans="1:63" x14ac:dyDescent="0.2">
      <c r="A130" s="26"/>
      <c r="B130" s="438"/>
      <c r="C130" s="438"/>
      <c r="D130" s="438"/>
      <c r="E130" s="438"/>
      <c r="F130" s="438"/>
      <c r="G130" s="438"/>
      <c r="H130" s="438"/>
      <c r="I130" s="438"/>
      <c r="J130" s="438"/>
      <c r="K130" s="438"/>
      <c r="L130" s="438"/>
      <c r="M130" s="438"/>
      <c r="N130" s="438"/>
      <c r="O130" s="438"/>
      <c r="P130" s="438"/>
      <c r="Q130" s="438"/>
      <c r="R130" s="438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</row>
    <row r="131" spans="1:63" x14ac:dyDescent="0.2">
      <c r="A131" s="26"/>
      <c r="B131" s="438"/>
      <c r="C131" s="438"/>
      <c r="D131" s="438"/>
      <c r="E131" s="438"/>
      <c r="F131" s="438"/>
      <c r="G131" s="438"/>
      <c r="H131" s="438"/>
      <c r="I131" s="438"/>
      <c r="J131" s="438"/>
      <c r="K131" s="438"/>
      <c r="L131" s="438"/>
      <c r="M131" s="438"/>
      <c r="N131" s="438"/>
      <c r="O131" s="438"/>
      <c r="P131" s="438"/>
      <c r="Q131" s="438"/>
      <c r="R131" s="438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</row>
    <row r="132" spans="1:63" x14ac:dyDescent="0.2">
      <c r="A132" s="26"/>
      <c r="B132" s="438"/>
      <c r="C132" s="438"/>
      <c r="D132" s="438"/>
      <c r="E132" s="438"/>
      <c r="F132" s="438"/>
      <c r="G132" s="438"/>
      <c r="H132" s="438"/>
      <c r="I132" s="438"/>
      <c r="J132" s="438"/>
      <c r="K132" s="438"/>
      <c r="L132" s="438"/>
      <c r="M132" s="438"/>
      <c r="N132" s="438"/>
      <c r="O132" s="438"/>
      <c r="P132" s="438"/>
      <c r="Q132" s="438"/>
      <c r="R132" s="438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</row>
    <row r="133" spans="1:63" x14ac:dyDescent="0.2">
      <c r="A133" s="26"/>
      <c r="B133" s="438"/>
      <c r="C133" s="438"/>
      <c r="D133" s="438"/>
      <c r="E133" s="438"/>
      <c r="F133" s="438"/>
      <c r="G133" s="438"/>
      <c r="H133" s="438"/>
      <c r="I133" s="438"/>
      <c r="J133" s="438"/>
      <c r="K133" s="438"/>
      <c r="L133" s="438"/>
      <c r="M133" s="438"/>
      <c r="N133" s="438"/>
      <c r="O133" s="438"/>
      <c r="P133" s="438"/>
      <c r="Q133" s="438"/>
      <c r="R133" s="438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</row>
    <row r="134" spans="1:63" x14ac:dyDescent="0.2">
      <c r="A134" s="26"/>
      <c r="B134" s="438"/>
      <c r="C134" s="438"/>
      <c r="D134" s="438"/>
      <c r="E134" s="438"/>
      <c r="F134" s="438"/>
      <c r="G134" s="438"/>
      <c r="H134" s="438"/>
      <c r="I134" s="438"/>
      <c r="J134" s="438"/>
      <c r="K134" s="438"/>
      <c r="L134" s="438"/>
      <c r="M134" s="438"/>
      <c r="N134" s="438"/>
      <c r="O134" s="438"/>
      <c r="P134" s="438"/>
      <c r="Q134" s="438"/>
      <c r="R134" s="438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</row>
    <row r="135" spans="1:63" x14ac:dyDescent="0.2">
      <c r="A135" s="26"/>
      <c r="B135" s="438"/>
      <c r="C135" s="438"/>
      <c r="D135" s="438"/>
      <c r="E135" s="438"/>
      <c r="F135" s="438"/>
      <c r="G135" s="438"/>
      <c r="H135" s="438"/>
      <c r="I135" s="438"/>
      <c r="J135" s="438"/>
      <c r="K135" s="438"/>
      <c r="L135" s="438"/>
      <c r="M135" s="438"/>
      <c r="N135" s="438"/>
      <c r="O135" s="438"/>
      <c r="P135" s="438"/>
      <c r="Q135" s="438"/>
      <c r="R135" s="438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</row>
    <row r="136" spans="1:63" x14ac:dyDescent="0.2">
      <c r="A136" s="26"/>
      <c r="B136" s="438"/>
      <c r="C136" s="438"/>
      <c r="D136" s="438"/>
      <c r="E136" s="438"/>
      <c r="F136" s="438"/>
      <c r="G136" s="438"/>
      <c r="H136" s="438"/>
      <c r="I136" s="438"/>
      <c r="J136" s="438"/>
      <c r="K136" s="438"/>
      <c r="L136" s="438"/>
      <c r="M136" s="438"/>
      <c r="N136" s="438"/>
      <c r="O136" s="438"/>
      <c r="P136" s="438"/>
      <c r="Q136" s="438"/>
      <c r="R136" s="438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</row>
    <row r="137" spans="1:63" x14ac:dyDescent="0.2">
      <c r="A137" s="26"/>
      <c r="B137" s="438"/>
      <c r="C137" s="438"/>
      <c r="D137" s="438"/>
      <c r="E137" s="438"/>
      <c r="F137" s="438"/>
      <c r="G137" s="438"/>
      <c r="H137" s="438"/>
      <c r="I137" s="438"/>
      <c r="J137" s="438"/>
      <c r="K137" s="438"/>
      <c r="L137" s="438"/>
      <c r="M137" s="438"/>
      <c r="N137" s="438"/>
      <c r="O137" s="438"/>
      <c r="P137" s="438"/>
      <c r="Q137" s="438"/>
      <c r="R137" s="438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</row>
    <row r="138" spans="1:63" x14ac:dyDescent="0.2">
      <c r="A138" s="26"/>
      <c r="B138" s="438"/>
      <c r="C138" s="438"/>
      <c r="D138" s="438"/>
      <c r="E138" s="438"/>
      <c r="F138" s="438"/>
      <c r="G138" s="438"/>
      <c r="H138" s="438"/>
      <c r="I138" s="438"/>
      <c r="J138" s="438"/>
      <c r="K138" s="438"/>
      <c r="L138" s="438"/>
      <c r="M138" s="438"/>
      <c r="N138" s="438"/>
      <c r="O138" s="438"/>
      <c r="P138" s="438"/>
      <c r="Q138" s="438"/>
      <c r="R138" s="438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</row>
    <row r="139" spans="1:63" x14ac:dyDescent="0.2">
      <c r="A139" s="26"/>
      <c r="B139" s="438"/>
      <c r="C139" s="438"/>
      <c r="D139" s="438"/>
      <c r="E139" s="438"/>
      <c r="F139" s="438"/>
      <c r="G139" s="438"/>
      <c r="H139" s="438"/>
      <c r="I139" s="438"/>
      <c r="J139" s="438"/>
      <c r="K139" s="438"/>
      <c r="L139" s="438"/>
      <c r="M139" s="438"/>
      <c r="N139" s="438"/>
      <c r="O139" s="438"/>
      <c r="P139" s="438"/>
      <c r="Q139" s="438"/>
      <c r="R139" s="438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</row>
    <row r="140" spans="1:63" x14ac:dyDescent="0.2">
      <c r="A140" s="26"/>
      <c r="B140" s="438"/>
      <c r="C140" s="438"/>
      <c r="D140" s="438"/>
      <c r="E140" s="438"/>
      <c r="F140" s="438"/>
      <c r="G140" s="438"/>
      <c r="H140" s="438"/>
      <c r="I140" s="438"/>
      <c r="J140" s="438"/>
      <c r="K140" s="438"/>
      <c r="L140" s="438"/>
      <c r="M140" s="438"/>
      <c r="N140" s="438"/>
      <c r="O140" s="438"/>
      <c r="P140" s="438"/>
      <c r="Q140" s="438"/>
      <c r="R140" s="438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</row>
    <row r="141" spans="1:63" x14ac:dyDescent="0.2">
      <c r="A141" s="26"/>
      <c r="B141" s="438"/>
      <c r="C141" s="438"/>
      <c r="D141" s="438"/>
      <c r="E141" s="438"/>
      <c r="F141" s="438"/>
      <c r="G141" s="438"/>
      <c r="H141" s="438"/>
      <c r="I141" s="438"/>
      <c r="J141" s="438"/>
      <c r="K141" s="438"/>
      <c r="L141" s="438"/>
      <c r="M141" s="438"/>
      <c r="N141" s="438"/>
      <c r="O141" s="438"/>
      <c r="P141" s="438"/>
      <c r="Q141" s="438"/>
      <c r="R141" s="438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</row>
    <row r="142" spans="1:63" x14ac:dyDescent="0.2">
      <c r="A142" s="26"/>
      <c r="B142" s="438"/>
      <c r="C142" s="438"/>
      <c r="D142" s="438"/>
      <c r="E142" s="438"/>
      <c r="F142" s="438"/>
      <c r="G142" s="438"/>
      <c r="H142" s="438"/>
      <c r="I142" s="438"/>
      <c r="J142" s="438"/>
      <c r="K142" s="438"/>
      <c r="L142" s="438"/>
      <c r="M142" s="438"/>
      <c r="N142" s="438"/>
      <c r="O142" s="438"/>
      <c r="P142" s="438"/>
      <c r="Q142" s="438"/>
      <c r="R142" s="438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</row>
    <row r="143" spans="1:63" x14ac:dyDescent="0.2">
      <c r="A143" s="26"/>
      <c r="B143" s="438"/>
      <c r="C143" s="438"/>
      <c r="D143" s="438"/>
      <c r="E143" s="438"/>
      <c r="F143" s="438"/>
      <c r="G143" s="438"/>
      <c r="H143" s="438"/>
      <c r="I143" s="438"/>
      <c r="J143" s="438"/>
      <c r="K143" s="438"/>
      <c r="L143" s="438"/>
      <c r="M143" s="438"/>
      <c r="N143" s="438"/>
      <c r="O143" s="438"/>
      <c r="P143" s="438"/>
      <c r="Q143" s="438"/>
      <c r="R143" s="438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</row>
    <row r="144" spans="1:63" x14ac:dyDescent="0.2">
      <c r="A144" s="26"/>
      <c r="B144" s="438"/>
      <c r="C144" s="438"/>
      <c r="D144" s="438"/>
      <c r="E144" s="438"/>
      <c r="F144" s="438"/>
      <c r="G144" s="438"/>
      <c r="H144" s="438"/>
      <c r="I144" s="438"/>
      <c r="J144" s="438"/>
      <c r="K144" s="438"/>
      <c r="L144" s="438"/>
      <c r="M144" s="438"/>
      <c r="N144" s="438"/>
      <c r="O144" s="438"/>
      <c r="P144" s="438"/>
      <c r="Q144" s="438"/>
      <c r="R144" s="438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</row>
    <row r="145" spans="1:63" x14ac:dyDescent="0.2">
      <c r="A145" s="26"/>
      <c r="B145" s="438"/>
      <c r="C145" s="438"/>
      <c r="D145" s="438"/>
      <c r="E145" s="438"/>
      <c r="F145" s="438"/>
      <c r="G145" s="438"/>
      <c r="H145" s="438"/>
      <c r="I145" s="438"/>
      <c r="J145" s="438"/>
      <c r="K145" s="438"/>
      <c r="L145" s="438"/>
      <c r="M145" s="438"/>
      <c r="N145" s="438"/>
      <c r="O145" s="438"/>
      <c r="P145" s="438"/>
      <c r="Q145" s="438"/>
      <c r="R145" s="438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</row>
    <row r="146" spans="1:63" x14ac:dyDescent="0.2">
      <c r="A146" s="26"/>
      <c r="B146" s="438"/>
      <c r="C146" s="438"/>
      <c r="D146" s="438"/>
      <c r="E146" s="438"/>
      <c r="F146" s="438"/>
      <c r="G146" s="438"/>
      <c r="H146" s="438"/>
      <c r="I146" s="438"/>
      <c r="J146" s="438"/>
      <c r="K146" s="438"/>
      <c r="L146" s="438"/>
      <c r="M146" s="438"/>
      <c r="N146" s="438"/>
      <c r="O146" s="438"/>
      <c r="P146" s="438"/>
      <c r="Q146" s="438"/>
      <c r="R146" s="438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</row>
    <row r="147" spans="1:63" x14ac:dyDescent="0.2">
      <c r="A147" s="26"/>
      <c r="B147" s="438"/>
      <c r="C147" s="438"/>
      <c r="D147" s="438"/>
      <c r="E147" s="438"/>
      <c r="F147" s="438"/>
      <c r="G147" s="438"/>
      <c r="H147" s="438"/>
      <c r="I147" s="438"/>
      <c r="J147" s="438"/>
      <c r="K147" s="438"/>
      <c r="L147" s="438"/>
      <c r="M147" s="438"/>
      <c r="N147" s="438"/>
      <c r="O147" s="438"/>
      <c r="P147" s="438"/>
      <c r="Q147" s="438"/>
      <c r="R147" s="438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</row>
    <row r="148" spans="1:63" x14ac:dyDescent="0.2">
      <c r="A148" s="26"/>
      <c r="B148" s="438"/>
      <c r="C148" s="438"/>
      <c r="D148" s="438"/>
      <c r="E148" s="438"/>
      <c r="F148" s="438"/>
      <c r="G148" s="438"/>
      <c r="H148" s="438"/>
      <c r="I148" s="438"/>
      <c r="J148" s="438"/>
      <c r="K148" s="438"/>
      <c r="L148" s="438"/>
      <c r="M148" s="438"/>
      <c r="N148" s="438"/>
      <c r="O148" s="438"/>
      <c r="P148" s="438"/>
      <c r="Q148" s="438"/>
      <c r="R148" s="438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</row>
    <row r="149" spans="1:63" x14ac:dyDescent="0.2">
      <c r="A149" s="26"/>
      <c r="B149" s="438"/>
      <c r="C149" s="438"/>
      <c r="D149" s="438"/>
      <c r="E149" s="438"/>
      <c r="F149" s="438"/>
      <c r="G149" s="438"/>
      <c r="H149" s="438"/>
      <c r="I149" s="438"/>
      <c r="J149" s="438"/>
      <c r="K149" s="438"/>
      <c r="L149" s="438"/>
      <c r="M149" s="438"/>
      <c r="N149" s="438"/>
      <c r="O149" s="438"/>
      <c r="P149" s="438"/>
      <c r="Q149" s="438"/>
      <c r="R149" s="438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</row>
    <row r="150" spans="1:63" x14ac:dyDescent="0.2">
      <c r="A150" s="26"/>
      <c r="B150" s="438"/>
      <c r="C150" s="438"/>
      <c r="D150" s="438"/>
      <c r="E150" s="438"/>
      <c r="F150" s="438"/>
      <c r="G150" s="438"/>
      <c r="H150" s="438"/>
      <c r="I150" s="438"/>
      <c r="J150" s="438"/>
      <c r="K150" s="438"/>
      <c r="L150" s="438"/>
      <c r="M150" s="438"/>
      <c r="N150" s="438"/>
      <c r="O150" s="438"/>
      <c r="P150" s="438"/>
      <c r="Q150" s="438"/>
      <c r="R150" s="438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</row>
    <row r="151" spans="1:63" x14ac:dyDescent="0.2">
      <c r="A151" s="26"/>
      <c r="B151" s="438"/>
      <c r="C151" s="438"/>
      <c r="D151" s="438"/>
      <c r="E151" s="438"/>
      <c r="F151" s="438"/>
      <c r="G151" s="438"/>
      <c r="H151" s="438"/>
      <c r="I151" s="438"/>
      <c r="J151" s="438"/>
      <c r="K151" s="438"/>
      <c r="L151" s="438"/>
      <c r="M151" s="438"/>
      <c r="N151" s="438"/>
      <c r="O151" s="438"/>
      <c r="P151" s="438"/>
      <c r="Q151" s="438"/>
      <c r="R151" s="438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</row>
    <row r="152" spans="1:63" x14ac:dyDescent="0.2">
      <c r="A152" s="26"/>
      <c r="B152" s="438"/>
      <c r="C152" s="438"/>
      <c r="D152" s="438"/>
      <c r="E152" s="438"/>
      <c r="F152" s="438"/>
      <c r="G152" s="438"/>
      <c r="H152" s="438"/>
      <c r="I152" s="438"/>
      <c r="J152" s="438"/>
      <c r="K152" s="438"/>
      <c r="L152" s="438"/>
      <c r="M152" s="438"/>
      <c r="N152" s="438"/>
      <c r="O152" s="438"/>
      <c r="P152" s="438"/>
      <c r="Q152" s="438"/>
      <c r="R152" s="438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</row>
    <row r="153" spans="1:63" x14ac:dyDescent="0.2">
      <c r="A153" s="26"/>
      <c r="B153" s="438"/>
      <c r="C153" s="438"/>
      <c r="D153" s="438"/>
      <c r="E153" s="438"/>
      <c r="F153" s="438"/>
      <c r="G153" s="438"/>
      <c r="H153" s="438"/>
      <c r="I153" s="438"/>
      <c r="J153" s="438"/>
      <c r="K153" s="438"/>
      <c r="L153" s="438"/>
      <c r="M153" s="438"/>
      <c r="N153" s="438"/>
      <c r="O153" s="438"/>
      <c r="P153" s="438"/>
      <c r="Q153" s="438"/>
      <c r="R153" s="438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</row>
    <row r="154" spans="1:63" x14ac:dyDescent="0.2">
      <c r="A154" s="26"/>
      <c r="B154" s="438"/>
      <c r="C154" s="438"/>
      <c r="D154" s="438"/>
      <c r="E154" s="438"/>
      <c r="F154" s="438"/>
      <c r="G154" s="438"/>
      <c r="H154" s="438"/>
      <c r="I154" s="438"/>
      <c r="J154" s="438"/>
      <c r="K154" s="438"/>
      <c r="L154" s="438"/>
      <c r="M154" s="438"/>
      <c r="N154" s="438"/>
      <c r="O154" s="438"/>
      <c r="P154" s="438"/>
      <c r="Q154" s="438"/>
      <c r="R154" s="438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</row>
    <row r="155" spans="1:63" x14ac:dyDescent="0.2">
      <c r="A155" s="26"/>
      <c r="B155" s="438"/>
      <c r="C155" s="438"/>
      <c r="D155" s="438"/>
      <c r="E155" s="438"/>
      <c r="F155" s="438"/>
      <c r="G155" s="438"/>
      <c r="H155" s="438"/>
      <c r="I155" s="438"/>
      <c r="J155" s="438"/>
      <c r="K155" s="438"/>
      <c r="L155" s="438"/>
      <c r="M155" s="438"/>
      <c r="N155" s="438"/>
      <c r="O155" s="438"/>
      <c r="P155" s="438"/>
      <c r="Q155" s="438"/>
      <c r="R155" s="438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</row>
    <row r="156" spans="1:63" x14ac:dyDescent="0.2">
      <c r="A156" s="26"/>
      <c r="B156" s="438"/>
      <c r="C156" s="438"/>
      <c r="D156" s="438"/>
      <c r="E156" s="438"/>
      <c r="F156" s="438"/>
      <c r="G156" s="438"/>
      <c r="H156" s="438"/>
      <c r="I156" s="438"/>
      <c r="J156" s="438"/>
      <c r="K156" s="438"/>
      <c r="L156" s="438"/>
      <c r="M156" s="438"/>
      <c r="N156" s="438"/>
      <c r="O156" s="438"/>
      <c r="P156" s="438"/>
      <c r="Q156" s="438"/>
      <c r="R156" s="438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</row>
    <row r="157" spans="1:63" x14ac:dyDescent="0.2">
      <c r="A157" s="26"/>
      <c r="B157" s="438"/>
      <c r="C157" s="438"/>
      <c r="D157" s="438"/>
      <c r="E157" s="438"/>
      <c r="F157" s="438"/>
      <c r="G157" s="438"/>
      <c r="H157" s="438"/>
      <c r="I157" s="438"/>
      <c r="J157" s="438"/>
      <c r="K157" s="438"/>
      <c r="L157" s="438"/>
      <c r="M157" s="438"/>
      <c r="N157" s="438"/>
      <c r="O157" s="438"/>
      <c r="P157" s="438"/>
      <c r="Q157" s="438"/>
      <c r="R157" s="438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</row>
    <row r="158" spans="1:63" x14ac:dyDescent="0.2">
      <c r="A158" s="26"/>
      <c r="B158" s="438"/>
      <c r="C158" s="438"/>
      <c r="D158" s="438"/>
      <c r="E158" s="438"/>
      <c r="F158" s="438"/>
      <c r="G158" s="438"/>
      <c r="H158" s="438"/>
      <c r="I158" s="438"/>
      <c r="J158" s="438"/>
      <c r="K158" s="438"/>
      <c r="L158" s="438"/>
      <c r="M158" s="438"/>
      <c r="N158" s="438"/>
      <c r="O158" s="438"/>
      <c r="P158" s="438"/>
      <c r="Q158" s="438"/>
      <c r="R158" s="438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</row>
    <row r="159" spans="1:63" x14ac:dyDescent="0.2">
      <c r="A159" s="26"/>
      <c r="B159" s="438"/>
      <c r="C159" s="438"/>
      <c r="D159" s="438"/>
      <c r="E159" s="438"/>
      <c r="F159" s="438"/>
      <c r="G159" s="438"/>
      <c r="H159" s="438"/>
      <c r="I159" s="438"/>
      <c r="J159" s="438"/>
      <c r="K159" s="438"/>
      <c r="L159" s="438"/>
      <c r="M159" s="438"/>
      <c r="N159" s="438"/>
      <c r="O159" s="438"/>
      <c r="P159" s="438"/>
      <c r="Q159" s="438"/>
      <c r="R159" s="438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</row>
    <row r="160" spans="1:63" x14ac:dyDescent="0.2">
      <c r="A160" s="26"/>
      <c r="B160" s="438"/>
      <c r="C160" s="438"/>
      <c r="D160" s="438"/>
      <c r="E160" s="438"/>
      <c r="F160" s="438"/>
      <c r="G160" s="438"/>
      <c r="H160" s="438"/>
      <c r="I160" s="438"/>
      <c r="J160" s="438"/>
      <c r="K160" s="438"/>
      <c r="L160" s="438"/>
      <c r="M160" s="438"/>
      <c r="N160" s="438"/>
      <c r="O160" s="438"/>
      <c r="P160" s="438"/>
      <c r="Q160" s="438"/>
      <c r="R160" s="438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</row>
    <row r="161" spans="1:63" x14ac:dyDescent="0.2">
      <c r="A161" s="26"/>
      <c r="B161" s="438"/>
      <c r="C161" s="438"/>
      <c r="D161" s="438"/>
      <c r="E161" s="438"/>
      <c r="F161" s="438"/>
      <c r="G161" s="438"/>
      <c r="H161" s="438"/>
      <c r="I161" s="438"/>
      <c r="J161" s="438"/>
      <c r="K161" s="438"/>
      <c r="L161" s="438"/>
      <c r="M161" s="438"/>
      <c r="N161" s="438"/>
      <c r="O161" s="438"/>
      <c r="P161" s="438"/>
      <c r="Q161" s="438"/>
      <c r="R161" s="438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</row>
    <row r="162" spans="1:63" x14ac:dyDescent="0.2">
      <c r="A162" s="26"/>
      <c r="B162" s="438"/>
      <c r="C162" s="438"/>
      <c r="D162" s="438"/>
      <c r="E162" s="438"/>
      <c r="F162" s="438"/>
      <c r="G162" s="438"/>
      <c r="H162" s="438"/>
      <c r="I162" s="438"/>
      <c r="J162" s="438"/>
      <c r="K162" s="438"/>
      <c r="L162" s="438"/>
      <c r="M162" s="438"/>
      <c r="N162" s="438"/>
      <c r="O162" s="438"/>
      <c r="P162" s="438"/>
      <c r="Q162" s="438"/>
      <c r="R162" s="438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</row>
    <row r="163" spans="1:63" x14ac:dyDescent="0.2">
      <c r="A163" s="26"/>
      <c r="B163" s="438"/>
      <c r="C163" s="438"/>
      <c r="D163" s="438"/>
      <c r="E163" s="438"/>
      <c r="F163" s="438"/>
      <c r="G163" s="438"/>
      <c r="H163" s="438"/>
      <c r="I163" s="438"/>
      <c r="J163" s="438"/>
      <c r="K163" s="438"/>
      <c r="L163" s="438"/>
      <c r="M163" s="438"/>
      <c r="N163" s="438"/>
      <c r="O163" s="438"/>
      <c r="P163" s="438"/>
      <c r="Q163" s="438"/>
      <c r="R163" s="438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</row>
    <row r="164" spans="1:63" x14ac:dyDescent="0.2">
      <c r="A164" s="26"/>
      <c r="B164" s="438"/>
      <c r="C164" s="438"/>
      <c r="D164" s="438"/>
      <c r="E164" s="438"/>
      <c r="F164" s="438"/>
      <c r="G164" s="438"/>
      <c r="H164" s="438"/>
      <c r="I164" s="438"/>
      <c r="J164" s="438"/>
      <c r="K164" s="438"/>
      <c r="L164" s="438"/>
      <c r="M164" s="438"/>
      <c r="N164" s="438"/>
      <c r="O164" s="438"/>
      <c r="P164" s="438"/>
      <c r="Q164" s="438"/>
      <c r="R164" s="438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</row>
    <row r="165" spans="1:63" x14ac:dyDescent="0.2">
      <c r="A165" s="26"/>
      <c r="B165" s="438"/>
      <c r="C165" s="438"/>
      <c r="D165" s="438"/>
      <c r="E165" s="438"/>
      <c r="F165" s="438"/>
      <c r="G165" s="438"/>
      <c r="H165" s="438"/>
      <c r="I165" s="438"/>
      <c r="J165" s="438"/>
      <c r="K165" s="438"/>
      <c r="L165" s="438"/>
      <c r="M165" s="438"/>
      <c r="N165" s="438"/>
      <c r="O165" s="438"/>
      <c r="P165" s="438"/>
      <c r="Q165" s="438"/>
      <c r="R165" s="438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</row>
    <row r="166" spans="1:63" x14ac:dyDescent="0.2">
      <c r="A166" s="26"/>
      <c r="B166" s="438"/>
      <c r="C166" s="438"/>
      <c r="D166" s="438"/>
      <c r="E166" s="438"/>
      <c r="F166" s="438"/>
      <c r="G166" s="438"/>
      <c r="H166" s="438"/>
      <c r="I166" s="438"/>
      <c r="J166" s="438"/>
      <c r="K166" s="438"/>
      <c r="L166" s="438"/>
      <c r="M166" s="438"/>
      <c r="N166" s="438"/>
      <c r="O166" s="438"/>
      <c r="P166" s="438"/>
      <c r="Q166" s="438"/>
      <c r="R166" s="438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</row>
    <row r="167" spans="1:63" x14ac:dyDescent="0.2">
      <c r="A167" s="26"/>
      <c r="B167" s="438"/>
      <c r="C167" s="438"/>
      <c r="D167" s="438"/>
      <c r="E167" s="438"/>
      <c r="F167" s="438"/>
      <c r="G167" s="438"/>
      <c r="H167" s="438"/>
      <c r="I167" s="438"/>
      <c r="J167" s="438"/>
      <c r="K167" s="438"/>
      <c r="L167" s="438"/>
      <c r="M167" s="438"/>
      <c r="N167" s="438"/>
      <c r="O167" s="438"/>
      <c r="P167" s="438"/>
      <c r="Q167" s="438"/>
      <c r="R167" s="438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  <c r="AW167" s="26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</row>
    <row r="168" spans="1:63" x14ac:dyDescent="0.2">
      <c r="A168" s="26"/>
      <c r="B168" s="438"/>
      <c r="C168" s="438"/>
      <c r="D168" s="438"/>
      <c r="E168" s="438"/>
      <c r="F168" s="438"/>
      <c r="G168" s="438"/>
      <c r="H168" s="438"/>
      <c r="I168" s="438"/>
      <c r="J168" s="438"/>
      <c r="K168" s="438"/>
      <c r="L168" s="438"/>
      <c r="M168" s="438"/>
      <c r="N168" s="438"/>
      <c r="O168" s="438"/>
      <c r="P168" s="438"/>
      <c r="Q168" s="438"/>
      <c r="R168" s="438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</row>
    <row r="169" spans="1:63" x14ac:dyDescent="0.2">
      <c r="A169" s="26"/>
      <c r="B169" s="438"/>
      <c r="C169" s="438"/>
      <c r="D169" s="438"/>
      <c r="E169" s="438"/>
      <c r="F169" s="438"/>
      <c r="G169" s="438"/>
      <c r="H169" s="438"/>
      <c r="I169" s="438"/>
      <c r="J169" s="438"/>
      <c r="K169" s="438"/>
      <c r="L169" s="438"/>
      <c r="M169" s="438"/>
      <c r="N169" s="438"/>
      <c r="O169" s="438"/>
      <c r="P169" s="438"/>
      <c r="Q169" s="438"/>
      <c r="R169" s="438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  <c r="AW169" s="26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6"/>
      <c r="BI169" s="26"/>
      <c r="BJ169" s="26"/>
      <c r="BK169" s="26"/>
    </row>
    <row r="170" spans="1:63" x14ac:dyDescent="0.2">
      <c r="A170" s="26"/>
      <c r="B170" s="438"/>
      <c r="C170" s="438"/>
      <c r="D170" s="438"/>
      <c r="E170" s="438"/>
      <c r="F170" s="438"/>
      <c r="G170" s="438"/>
      <c r="H170" s="438"/>
      <c r="I170" s="438"/>
      <c r="J170" s="438"/>
      <c r="K170" s="438"/>
      <c r="L170" s="438"/>
      <c r="M170" s="438"/>
      <c r="N170" s="438"/>
      <c r="O170" s="438"/>
      <c r="P170" s="438"/>
      <c r="Q170" s="438"/>
      <c r="R170" s="438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  <c r="BA170" s="26"/>
      <c r="BB170" s="26"/>
      <c r="BC170" s="26"/>
      <c r="BD170" s="26"/>
      <c r="BE170" s="26"/>
      <c r="BF170" s="26"/>
      <c r="BG170" s="26"/>
      <c r="BH170" s="26"/>
      <c r="BI170" s="26"/>
      <c r="BJ170" s="26"/>
      <c r="BK170" s="26"/>
    </row>
    <row r="171" spans="1:63" x14ac:dyDescent="0.2">
      <c r="A171" s="26"/>
      <c r="B171" s="438"/>
      <c r="C171" s="438"/>
      <c r="D171" s="438"/>
      <c r="E171" s="438"/>
      <c r="F171" s="438"/>
      <c r="G171" s="438"/>
      <c r="H171" s="438"/>
      <c r="I171" s="438"/>
      <c r="J171" s="438"/>
      <c r="K171" s="438"/>
      <c r="L171" s="438"/>
      <c r="M171" s="438"/>
      <c r="N171" s="438"/>
      <c r="O171" s="438"/>
      <c r="P171" s="438"/>
      <c r="Q171" s="438"/>
      <c r="R171" s="438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  <c r="AW171" s="26"/>
      <c r="AX171" s="26"/>
      <c r="AY171" s="26"/>
      <c r="AZ171" s="26"/>
      <c r="BA171" s="26"/>
      <c r="BB171" s="26"/>
      <c r="BC171" s="26"/>
      <c r="BD171" s="26"/>
      <c r="BE171" s="26"/>
      <c r="BF171" s="26"/>
      <c r="BG171" s="26"/>
      <c r="BH171" s="26"/>
      <c r="BI171" s="26"/>
      <c r="BJ171" s="26"/>
      <c r="BK171" s="26"/>
    </row>
    <row r="172" spans="1:63" x14ac:dyDescent="0.2">
      <c r="A172" s="26"/>
      <c r="B172" s="438"/>
      <c r="C172" s="438"/>
      <c r="D172" s="438"/>
      <c r="E172" s="438"/>
      <c r="F172" s="438"/>
      <c r="G172" s="438"/>
      <c r="H172" s="438"/>
      <c r="I172" s="438"/>
      <c r="J172" s="438"/>
      <c r="K172" s="438"/>
      <c r="L172" s="438"/>
      <c r="M172" s="438"/>
      <c r="N172" s="438"/>
      <c r="O172" s="438"/>
      <c r="P172" s="438"/>
      <c r="Q172" s="438"/>
      <c r="R172" s="438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/>
      <c r="AW172" s="26"/>
      <c r="AX172" s="26"/>
      <c r="AY172" s="26"/>
      <c r="AZ172" s="26"/>
      <c r="BA172" s="26"/>
      <c r="BB172" s="26"/>
      <c r="BC172" s="26"/>
      <c r="BD172" s="26"/>
      <c r="BE172" s="26"/>
      <c r="BF172" s="26"/>
      <c r="BG172" s="26"/>
      <c r="BH172" s="26"/>
      <c r="BI172" s="26"/>
      <c r="BJ172" s="26"/>
      <c r="BK172" s="26"/>
    </row>
    <row r="173" spans="1:63" x14ac:dyDescent="0.2">
      <c r="A173" s="26"/>
      <c r="B173" s="438"/>
      <c r="C173" s="438"/>
      <c r="D173" s="438"/>
      <c r="E173" s="438"/>
      <c r="F173" s="438"/>
      <c r="G173" s="438"/>
      <c r="H173" s="438"/>
      <c r="I173" s="438"/>
      <c r="J173" s="438"/>
      <c r="K173" s="438"/>
      <c r="L173" s="438"/>
      <c r="M173" s="438"/>
      <c r="N173" s="438"/>
      <c r="O173" s="438"/>
      <c r="P173" s="438"/>
      <c r="Q173" s="438"/>
      <c r="R173" s="438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  <c r="AZ173" s="26"/>
      <c r="BA173" s="26"/>
      <c r="BB173" s="26"/>
      <c r="BC173" s="26"/>
      <c r="BD173" s="26"/>
      <c r="BE173" s="26"/>
      <c r="BF173" s="26"/>
      <c r="BG173" s="26"/>
      <c r="BH173" s="26"/>
      <c r="BI173" s="26"/>
      <c r="BJ173" s="26"/>
      <c r="BK173" s="26"/>
    </row>
    <row r="174" spans="1:63" x14ac:dyDescent="0.2">
      <c r="A174" s="26"/>
      <c r="B174" s="438"/>
      <c r="C174" s="438"/>
      <c r="D174" s="438"/>
      <c r="E174" s="438"/>
      <c r="F174" s="438"/>
      <c r="G174" s="438"/>
      <c r="H174" s="438"/>
      <c r="I174" s="438"/>
      <c r="J174" s="438"/>
      <c r="K174" s="438"/>
      <c r="L174" s="438"/>
      <c r="M174" s="438"/>
      <c r="N174" s="438"/>
      <c r="O174" s="438"/>
      <c r="P174" s="438"/>
      <c r="Q174" s="438"/>
      <c r="R174" s="438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</row>
    <row r="175" spans="1:63" x14ac:dyDescent="0.2">
      <c r="A175" s="26"/>
      <c r="B175" s="438"/>
      <c r="C175" s="438"/>
      <c r="D175" s="438"/>
      <c r="E175" s="438"/>
      <c r="F175" s="438"/>
      <c r="G175" s="438"/>
      <c r="H175" s="438"/>
      <c r="I175" s="438"/>
      <c r="J175" s="438"/>
      <c r="K175" s="438"/>
      <c r="L175" s="438"/>
      <c r="M175" s="438"/>
      <c r="N175" s="438"/>
      <c r="O175" s="438"/>
      <c r="P175" s="438"/>
      <c r="Q175" s="438"/>
      <c r="R175" s="438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</row>
    <row r="176" spans="1:63" x14ac:dyDescent="0.2">
      <c r="A176" s="26"/>
      <c r="B176" s="438"/>
      <c r="C176" s="438"/>
      <c r="D176" s="438"/>
      <c r="E176" s="438"/>
      <c r="F176" s="438"/>
      <c r="G176" s="438"/>
      <c r="H176" s="438"/>
      <c r="I176" s="438"/>
      <c r="J176" s="438"/>
      <c r="K176" s="438"/>
      <c r="L176" s="438"/>
      <c r="M176" s="438"/>
      <c r="N176" s="438"/>
      <c r="O176" s="438"/>
      <c r="P176" s="438"/>
      <c r="Q176" s="438"/>
      <c r="R176" s="438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  <c r="AW176" s="26"/>
      <c r="AX176" s="26"/>
      <c r="AY176" s="26"/>
      <c r="AZ176" s="26"/>
      <c r="BA176" s="26"/>
      <c r="BB176" s="26"/>
      <c r="BC176" s="26"/>
      <c r="BD176" s="26"/>
      <c r="BE176" s="26"/>
      <c r="BF176" s="26"/>
      <c r="BG176" s="26"/>
      <c r="BH176" s="26"/>
      <c r="BI176" s="26"/>
      <c r="BJ176" s="26"/>
      <c r="BK176" s="26"/>
    </row>
    <row r="177" spans="1:63" x14ac:dyDescent="0.2">
      <c r="A177" s="26"/>
      <c r="B177" s="438"/>
      <c r="C177" s="438"/>
      <c r="D177" s="438"/>
      <c r="E177" s="438"/>
      <c r="F177" s="438"/>
      <c r="G177" s="438"/>
      <c r="H177" s="438"/>
      <c r="I177" s="438"/>
      <c r="J177" s="438"/>
      <c r="K177" s="438"/>
      <c r="L177" s="438"/>
      <c r="M177" s="438"/>
      <c r="N177" s="438"/>
      <c r="O177" s="438"/>
      <c r="P177" s="438"/>
      <c r="Q177" s="438"/>
      <c r="R177" s="438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  <c r="AZ177" s="26"/>
      <c r="BA177" s="26"/>
      <c r="BB177" s="26"/>
      <c r="BC177" s="26"/>
      <c r="BD177" s="26"/>
      <c r="BE177" s="26"/>
      <c r="BF177" s="26"/>
      <c r="BG177" s="26"/>
      <c r="BH177" s="26"/>
      <c r="BI177" s="26"/>
      <c r="BJ177" s="26"/>
      <c r="BK177" s="26"/>
    </row>
    <row r="178" spans="1:63" x14ac:dyDescent="0.2">
      <c r="A178" s="26"/>
      <c r="B178" s="438"/>
      <c r="C178" s="438"/>
      <c r="D178" s="438"/>
      <c r="E178" s="438"/>
      <c r="F178" s="438"/>
      <c r="G178" s="438"/>
      <c r="H178" s="438"/>
      <c r="I178" s="438"/>
      <c r="J178" s="438"/>
      <c r="K178" s="438"/>
      <c r="L178" s="438"/>
      <c r="M178" s="438"/>
      <c r="N178" s="438"/>
      <c r="O178" s="438"/>
      <c r="P178" s="438"/>
      <c r="Q178" s="438"/>
      <c r="R178" s="438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  <c r="AW178" s="26"/>
      <c r="AX178" s="26"/>
      <c r="AY178" s="26"/>
      <c r="AZ178" s="26"/>
      <c r="BA178" s="26"/>
      <c r="BB178" s="26"/>
      <c r="BC178" s="26"/>
      <c r="BD178" s="26"/>
      <c r="BE178" s="26"/>
      <c r="BF178" s="26"/>
      <c r="BG178" s="26"/>
      <c r="BH178" s="26"/>
      <c r="BI178" s="26"/>
      <c r="BJ178" s="26"/>
      <c r="BK178" s="26"/>
    </row>
    <row r="179" spans="1:63" x14ac:dyDescent="0.2">
      <c r="A179" s="26"/>
      <c r="B179" s="438"/>
      <c r="C179" s="438"/>
      <c r="D179" s="438"/>
      <c r="E179" s="438"/>
      <c r="F179" s="438"/>
      <c r="G179" s="438"/>
      <c r="H179" s="438"/>
      <c r="I179" s="438"/>
      <c r="J179" s="438"/>
      <c r="K179" s="438"/>
      <c r="L179" s="438"/>
      <c r="M179" s="438"/>
      <c r="N179" s="438"/>
      <c r="O179" s="438"/>
      <c r="P179" s="438"/>
      <c r="Q179" s="438"/>
      <c r="R179" s="438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</row>
    <row r="180" spans="1:63" x14ac:dyDescent="0.2">
      <c r="A180" s="26"/>
      <c r="B180" s="438"/>
      <c r="C180" s="438"/>
      <c r="D180" s="438"/>
      <c r="E180" s="438"/>
      <c r="F180" s="438"/>
      <c r="G180" s="438"/>
      <c r="H180" s="438"/>
      <c r="I180" s="438"/>
      <c r="J180" s="438"/>
      <c r="K180" s="438"/>
      <c r="L180" s="438"/>
      <c r="M180" s="438"/>
      <c r="N180" s="438"/>
      <c r="O180" s="438"/>
      <c r="P180" s="438"/>
      <c r="Q180" s="438"/>
      <c r="R180" s="438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  <c r="AT180" s="26"/>
      <c r="AU180" s="26"/>
      <c r="AV180" s="26"/>
      <c r="AW180" s="26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  <c r="BH180" s="26"/>
      <c r="BI180" s="26"/>
      <c r="BJ180" s="26"/>
      <c r="BK180" s="26"/>
    </row>
    <row r="181" spans="1:63" x14ac:dyDescent="0.2">
      <c r="A181" s="26"/>
      <c r="B181" s="438"/>
      <c r="C181" s="438"/>
      <c r="D181" s="438"/>
      <c r="E181" s="438"/>
      <c r="F181" s="438"/>
      <c r="G181" s="438"/>
      <c r="H181" s="438"/>
      <c r="I181" s="438"/>
      <c r="J181" s="438"/>
      <c r="K181" s="438"/>
      <c r="L181" s="438"/>
      <c r="M181" s="438"/>
      <c r="N181" s="438"/>
      <c r="O181" s="438"/>
      <c r="P181" s="438"/>
      <c r="Q181" s="438"/>
      <c r="R181" s="438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  <c r="AS181" s="26"/>
      <c r="AT181" s="26"/>
      <c r="AU181" s="26"/>
      <c r="AV181" s="26"/>
      <c r="AW181" s="26"/>
      <c r="AX181" s="26"/>
      <c r="AY181" s="26"/>
      <c r="AZ181" s="26"/>
      <c r="BA181" s="26"/>
      <c r="BB181" s="26"/>
      <c r="BC181" s="26"/>
      <c r="BD181" s="26"/>
      <c r="BE181" s="26"/>
      <c r="BF181" s="26"/>
      <c r="BG181" s="26"/>
      <c r="BH181" s="26"/>
      <c r="BI181" s="26"/>
      <c r="BJ181" s="26"/>
      <c r="BK181" s="26"/>
    </row>
    <row r="182" spans="1:63" x14ac:dyDescent="0.2">
      <c r="A182" s="26"/>
      <c r="B182" s="438"/>
      <c r="C182" s="438"/>
      <c r="D182" s="438"/>
      <c r="E182" s="438"/>
      <c r="F182" s="438"/>
      <c r="G182" s="438"/>
      <c r="H182" s="438"/>
      <c r="I182" s="438"/>
      <c r="J182" s="438"/>
      <c r="K182" s="438"/>
      <c r="L182" s="438"/>
      <c r="M182" s="438"/>
      <c r="N182" s="438"/>
      <c r="O182" s="438"/>
      <c r="P182" s="438"/>
      <c r="Q182" s="438"/>
      <c r="R182" s="438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  <c r="AS182" s="26"/>
      <c r="AT182" s="26"/>
      <c r="AU182" s="26"/>
      <c r="AV182" s="26"/>
      <c r="AW182" s="26"/>
      <c r="AX182" s="26"/>
      <c r="AY182" s="26"/>
      <c r="AZ182" s="26"/>
      <c r="BA182" s="26"/>
      <c r="BB182" s="26"/>
      <c r="BC182" s="26"/>
      <c r="BD182" s="26"/>
      <c r="BE182" s="26"/>
      <c r="BF182" s="26"/>
      <c r="BG182" s="26"/>
      <c r="BH182" s="26"/>
      <c r="BI182" s="26"/>
      <c r="BJ182" s="26"/>
      <c r="BK182" s="26"/>
    </row>
    <row r="183" spans="1:63" x14ac:dyDescent="0.2">
      <c r="A183" s="26"/>
      <c r="B183" s="438"/>
      <c r="C183" s="438"/>
      <c r="D183" s="438"/>
      <c r="E183" s="438"/>
      <c r="F183" s="438"/>
      <c r="G183" s="438"/>
      <c r="H183" s="438"/>
      <c r="I183" s="438"/>
      <c r="J183" s="438"/>
      <c r="K183" s="438"/>
      <c r="L183" s="438"/>
      <c r="M183" s="438"/>
      <c r="N183" s="438"/>
      <c r="O183" s="438"/>
      <c r="P183" s="438"/>
      <c r="Q183" s="438"/>
      <c r="R183" s="438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  <c r="AW183" s="26"/>
      <c r="AX183" s="26"/>
      <c r="AY183" s="26"/>
      <c r="AZ183" s="26"/>
      <c r="BA183" s="26"/>
      <c r="BB183" s="26"/>
      <c r="BC183" s="26"/>
      <c r="BD183" s="26"/>
      <c r="BE183" s="26"/>
      <c r="BF183" s="26"/>
      <c r="BG183" s="26"/>
      <c r="BH183" s="26"/>
      <c r="BI183" s="26"/>
      <c r="BJ183" s="26"/>
      <c r="BK183" s="26"/>
    </row>
    <row r="184" spans="1:63" x14ac:dyDescent="0.2">
      <c r="A184" s="26"/>
      <c r="B184" s="438"/>
      <c r="C184" s="438"/>
      <c r="D184" s="438"/>
      <c r="E184" s="438"/>
      <c r="F184" s="438"/>
      <c r="G184" s="438"/>
      <c r="H184" s="438"/>
      <c r="I184" s="438"/>
      <c r="J184" s="438"/>
      <c r="K184" s="438"/>
      <c r="L184" s="438"/>
      <c r="M184" s="438"/>
      <c r="N184" s="438"/>
      <c r="O184" s="438"/>
      <c r="P184" s="438"/>
      <c r="Q184" s="438"/>
      <c r="R184" s="438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  <c r="AS184" s="26"/>
      <c r="AT184" s="26"/>
      <c r="AU184" s="26"/>
      <c r="AV184" s="26"/>
      <c r="AW184" s="26"/>
      <c r="AX184" s="26"/>
      <c r="AY184" s="26"/>
      <c r="AZ184" s="26"/>
      <c r="BA184" s="26"/>
      <c r="BB184" s="26"/>
      <c r="BC184" s="26"/>
      <c r="BD184" s="26"/>
      <c r="BE184" s="26"/>
      <c r="BF184" s="26"/>
      <c r="BG184" s="26"/>
      <c r="BH184" s="26"/>
      <c r="BI184" s="26"/>
      <c r="BJ184" s="26"/>
      <c r="BK184" s="26"/>
    </row>
    <row r="185" spans="1:63" x14ac:dyDescent="0.2">
      <c r="A185" s="26"/>
      <c r="B185" s="438"/>
      <c r="C185" s="438"/>
      <c r="D185" s="438"/>
      <c r="E185" s="438"/>
      <c r="F185" s="438"/>
      <c r="G185" s="438"/>
      <c r="H185" s="438"/>
      <c r="I185" s="438"/>
      <c r="J185" s="438"/>
      <c r="K185" s="438"/>
      <c r="L185" s="438"/>
      <c r="M185" s="438"/>
      <c r="N185" s="438"/>
      <c r="O185" s="438"/>
      <c r="P185" s="438"/>
      <c r="Q185" s="438"/>
      <c r="R185" s="438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  <c r="AZ185" s="26"/>
      <c r="BA185" s="26"/>
      <c r="BB185" s="26"/>
      <c r="BC185" s="26"/>
      <c r="BD185" s="26"/>
      <c r="BE185" s="26"/>
      <c r="BF185" s="26"/>
      <c r="BG185" s="26"/>
      <c r="BH185" s="26"/>
      <c r="BI185" s="26"/>
      <c r="BJ185" s="26"/>
      <c r="BK185" s="26"/>
    </row>
    <row r="186" spans="1:63" x14ac:dyDescent="0.2">
      <c r="A186" s="26"/>
      <c r="B186" s="438"/>
      <c r="C186" s="438"/>
      <c r="D186" s="438"/>
      <c r="E186" s="438"/>
      <c r="F186" s="438"/>
      <c r="G186" s="438"/>
      <c r="H186" s="438"/>
      <c r="I186" s="438"/>
      <c r="J186" s="438"/>
      <c r="K186" s="438"/>
      <c r="L186" s="438"/>
      <c r="M186" s="438"/>
      <c r="N186" s="438"/>
      <c r="O186" s="438"/>
      <c r="P186" s="438"/>
      <c r="Q186" s="438"/>
      <c r="R186" s="438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  <c r="AS186" s="26"/>
      <c r="AT186" s="26"/>
      <c r="AU186" s="26"/>
      <c r="AV186" s="26"/>
      <c r="AW186" s="26"/>
      <c r="AX186" s="26"/>
      <c r="AY186" s="26"/>
      <c r="AZ186" s="26"/>
      <c r="BA186" s="26"/>
      <c r="BB186" s="26"/>
      <c r="BC186" s="26"/>
      <c r="BD186" s="26"/>
      <c r="BE186" s="26"/>
      <c r="BF186" s="26"/>
      <c r="BG186" s="26"/>
      <c r="BH186" s="26"/>
      <c r="BI186" s="26"/>
      <c r="BJ186" s="26"/>
      <c r="BK186" s="26"/>
    </row>
    <row r="187" spans="1:63" x14ac:dyDescent="0.2">
      <c r="A187" s="26"/>
      <c r="B187" s="438"/>
      <c r="C187" s="438"/>
      <c r="D187" s="438"/>
      <c r="E187" s="438"/>
      <c r="F187" s="438"/>
      <c r="G187" s="438"/>
      <c r="H187" s="438"/>
      <c r="I187" s="438"/>
      <c r="J187" s="438"/>
      <c r="K187" s="438"/>
      <c r="L187" s="438"/>
      <c r="M187" s="438"/>
      <c r="N187" s="438"/>
      <c r="O187" s="438"/>
      <c r="P187" s="438"/>
      <c r="Q187" s="438"/>
      <c r="R187" s="438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  <c r="AW187" s="26"/>
      <c r="AX187" s="26"/>
      <c r="AY187" s="26"/>
      <c r="AZ187" s="26"/>
      <c r="BA187" s="26"/>
      <c r="BB187" s="26"/>
      <c r="BC187" s="26"/>
      <c r="BD187" s="26"/>
      <c r="BE187" s="26"/>
      <c r="BF187" s="26"/>
      <c r="BG187" s="26"/>
      <c r="BH187" s="26"/>
      <c r="BI187" s="26"/>
      <c r="BJ187" s="26"/>
      <c r="BK187" s="26"/>
    </row>
    <row r="188" spans="1:63" x14ac:dyDescent="0.2">
      <c r="A188" s="26"/>
      <c r="B188" s="438"/>
      <c r="C188" s="438"/>
      <c r="D188" s="438"/>
      <c r="E188" s="438"/>
      <c r="F188" s="438"/>
      <c r="G188" s="438"/>
      <c r="H188" s="438"/>
      <c r="I188" s="438"/>
      <c r="J188" s="438"/>
      <c r="K188" s="438"/>
      <c r="L188" s="438"/>
      <c r="M188" s="438"/>
      <c r="N188" s="438"/>
      <c r="O188" s="438"/>
      <c r="P188" s="438"/>
      <c r="Q188" s="438"/>
      <c r="R188" s="438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26"/>
      <c r="AQ188" s="26"/>
      <c r="AR188" s="26"/>
      <c r="AS188" s="26"/>
      <c r="AT188" s="26"/>
      <c r="AU188" s="26"/>
      <c r="AV188" s="26"/>
      <c r="AW188" s="26"/>
      <c r="AX188" s="26"/>
      <c r="AY188" s="26"/>
      <c r="AZ188" s="26"/>
      <c r="BA188" s="26"/>
      <c r="BB188" s="26"/>
      <c r="BC188" s="26"/>
      <c r="BD188" s="26"/>
      <c r="BE188" s="26"/>
      <c r="BF188" s="26"/>
      <c r="BG188" s="26"/>
      <c r="BH188" s="26"/>
      <c r="BI188" s="26"/>
      <c r="BJ188" s="26"/>
      <c r="BK188" s="26"/>
    </row>
    <row r="189" spans="1:63" x14ac:dyDescent="0.2">
      <c r="A189" s="26"/>
      <c r="B189" s="438"/>
      <c r="C189" s="438"/>
      <c r="D189" s="438"/>
      <c r="E189" s="438"/>
      <c r="F189" s="438"/>
      <c r="G189" s="438"/>
      <c r="H189" s="438"/>
      <c r="I189" s="438"/>
      <c r="J189" s="438"/>
      <c r="K189" s="438"/>
      <c r="L189" s="438"/>
      <c r="M189" s="438"/>
      <c r="N189" s="438"/>
      <c r="O189" s="438"/>
      <c r="P189" s="438"/>
      <c r="Q189" s="438"/>
      <c r="R189" s="438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  <c r="AP189" s="26"/>
      <c r="AQ189" s="26"/>
      <c r="AR189" s="26"/>
      <c r="AS189" s="26"/>
      <c r="AT189" s="26"/>
      <c r="AU189" s="26"/>
      <c r="AV189" s="26"/>
      <c r="AW189" s="26"/>
      <c r="AX189" s="26"/>
      <c r="AY189" s="26"/>
      <c r="AZ189" s="26"/>
      <c r="BA189" s="26"/>
      <c r="BB189" s="26"/>
      <c r="BC189" s="26"/>
      <c r="BD189" s="26"/>
      <c r="BE189" s="26"/>
      <c r="BF189" s="26"/>
      <c r="BG189" s="26"/>
      <c r="BH189" s="26"/>
      <c r="BI189" s="26"/>
      <c r="BJ189" s="26"/>
      <c r="BK189" s="26"/>
    </row>
    <row r="190" spans="1:63" x14ac:dyDescent="0.2">
      <c r="A190" s="26"/>
      <c r="B190" s="438"/>
      <c r="C190" s="438"/>
      <c r="D190" s="438"/>
      <c r="E190" s="438"/>
      <c r="F190" s="438"/>
      <c r="G190" s="438"/>
      <c r="H190" s="438"/>
      <c r="I190" s="438"/>
      <c r="J190" s="438"/>
      <c r="K190" s="438"/>
      <c r="L190" s="438"/>
      <c r="M190" s="438"/>
      <c r="N190" s="438"/>
      <c r="O190" s="438"/>
      <c r="P190" s="438"/>
      <c r="Q190" s="438"/>
      <c r="R190" s="438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26"/>
      <c r="AQ190" s="26"/>
      <c r="AR190" s="26"/>
      <c r="AS190" s="26"/>
      <c r="AT190" s="26"/>
      <c r="AU190" s="26"/>
      <c r="AV190" s="26"/>
      <c r="AW190" s="26"/>
      <c r="AX190" s="26"/>
      <c r="AY190" s="26"/>
      <c r="AZ190" s="26"/>
      <c r="BA190" s="26"/>
      <c r="BB190" s="26"/>
      <c r="BC190" s="26"/>
      <c r="BD190" s="26"/>
      <c r="BE190" s="26"/>
      <c r="BF190" s="26"/>
      <c r="BG190" s="26"/>
      <c r="BH190" s="26"/>
      <c r="BI190" s="26"/>
      <c r="BJ190" s="26"/>
      <c r="BK190" s="26"/>
    </row>
    <row r="191" spans="1:63" x14ac:dyDescent="0.2">
      <c r="A191" s="26"/>
      <c r="B191" s="438"/>
      <c r="C191" s="438"/>
      <c r="D191" s="438"/>
      <c r="E191" s="438"/>
      <c r="F191" s="438"/>
      <c r="G191" s="438"/>
      <c r="H191" s="438"/>
      <c r="I191" s="438"/>
      <c r="J191" s="438"/>
      <c r="K191" s="438"/>
      <c r="L191" s="438"/>
      <c r="M191" s="438"/>
      <c r="N191" s="438"/>
      <c r="O191" s="438"/>
      <c r="P191" s="438"/>
      <c r="Q191" s="438"/>
      <c r="R191" s="438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  <c r="AW191" s="26"/>
      <c r="AX191" s="26"/>
      <c r="AY191" s="26"/>
      <c r="AZ191" s="26"/>
      <c r="BA191" s="26"/>
      <c r="BB191" s="26"/>
      <c r="BC191" s="26"/>
      <c r="BD191" s="26"/>
      <c r="BE191" s="26"/>
      <c r="BF191" s="26"/>
      <c r="BG191" s="26"/>
      <c r="BH191" s="26"/>
      <c r="BI191" s="26"/>
      <c r="BJ191" s="26"/>
      <c r="BK191" s="26"/>
    </row>
    <row r="192" spans="1:63" x14ac:dyDescent="0.2">
      <c r="A192" s="26"/>
      <c r="B192" s="438"/>
      <c r="C192" s="438"/>
      <c r="D192" s="438"/>
      <c r="E192" s="438"/>
      <c r="F192" s="438"/>
      <c r="G192" s="438"/>
      <c r="H192" s="438"/>
      <c r="I192" s="438"/>
      <c r="J192" s="438"/>
      <c r="K192" s="438"/>
      <c r="L192" s="438"/>
      <c r="M192" s="438"/>
      <c r="N192" s="438"/>
      <c r="O192" s="438"/>
      <c r="P192" s="438"/>
      <c r="Q192" s="438"/>
      <c r="R192" s="438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  <c r="AV192" s="26"/>
      <c r="AW192" s="26"/>
      <c r="AX192" s="26"/>
      <c r="AY192" s="26"/>
      <c r="AZ192" s="26"/>
      <c r="BA192" s="26"/>
      <c r="BB192" s="26"/>
      <c r="BC192" s="26"/>
      <c r="BD192" s="26"/>
      <c r="BE192" s="26"/>
      <c r="BF192" s="26"/>
      <c r="BG192" s="26"/>
      <c r="BH192" s="26"/>
      <c r="BI192" s="26"/>
      <c r="BJ192" s="26"/>
      <c r="BK192" s="26"/>
    </row>
    <row r="193" spans="1:63" x14ac:dyDescent="0.2">
      <c r="A193" s="26"/>
      <c r="B193" s="438"/>
      <c r="C193" s="438"/>
      <c r="D193" s="438"/>
      <c r="E193" s="438"/>
      <c r="F193" s="438"/>
      <c r="G193" s="438"/>
      <c r="H193" s="438"/>
      <c r="I193" s="438"/>
      <c r="J193" s="438"/>
      <c r="K193" s="438"/>
      <c r="L193" s="438"/>
      <c r="M193" s="438"/>
      <c r="N193" s="438"/>
      <c r="O193" s="438"/>
      <c r="P193" s="438"/>
      <c r="Q193" s="438"/>
      <c r="R193" s="438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26"/>
      <c r="AQ193" s="26"/>
      <c r="AR193" s="26"/>
      <c r="AS193" s="26"/>
      <c r="AT193" s="26"/>
      <c r="AU193" s="26"/>
      <c r="AV193" s="26"/>
      <c r="AW193" s="26"/>
      <c r="AX193" s="26"/>
      <c r="AY193" s="26"/>
      <c r="AZ193" s="26"/>
      <c r="BA193" s="26"/>
      <c r="BB193" s="26"/>
      <c r="BC193" s="26"/>
      <c r="BD193" s="26"/>
      <c r="BE193" s="26"/>
      <c r="BF193" s="26"/>
      <c r="BG193" s="26"/>
      <c r="BH193" s="26"/>
      <c r="BI193" s="26"/>
      <c r="BJ193" s="26"/>
      <c r="BK193" s="26"/>
    </row>
    <row r="194" spans="1:63" x14ac:dyDescent="0.2">
      <c r="A194" s="26"/>
      <c r="B194" s="438"/>
      <c r="C194" s="438"/>
      <c r="D194" s="438"/>
      <c r="E194" s="438"/>
      <c r="F194" s="438"/>
      <c r="G194" s="438"/>
      <c r="H194" s="438"/>
      <c r="I194" s="438"/>
      <c r="J194" s="438"/>
      <c r="K194" s="438"/>
      <c r="L194" s="438"/>
      <c r="M194" s="438"/>
      <c r="N194" s="438"/>
      <c r="O194" s="438"/>
      <c r="P194" s="438"/>
      <c r="Q194" s="438"/>
      <c r="R194" s="438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26"/>
      <c r="AQ194" s="26"/>
      <c r="AR194" s="26"/>
      <c r="AS194" s="26"/>
      <c r="AT194" s="26"/>
      <c r="AU194" s="26"/>
      <c r="AV194" s="26"/>
      <c r="AW194" s="26"/>
      <c r="AX194" s="26"/>
      <c r="AY194" s="26"/>
      <c r="AZ194" s="26"/>
      <c r="BA194" s="26"/>
      <c r="BB194" s="26"/>
      <c r="BC194" s="26"/>
      <c r="BD194" s="26"/>
      <c r="BE194" s="26"/>
      <c r="BF194" s="26"/>
      <c r="BG194" s="26"/>
      <c r="BH194" s="26"/>
      <c r="BI194" s="26"/>
      <c r="BJ194" s="26"/>
      <c r="BK194" s="26"/>
    </row>
    <row r="195" spans="1:63" x14ac:dyDescent="0.2">
      <c r="A195" s="26"/>
      <c r="B195" s="438"/>
      <c r="C195" s="438"/>
      <c r="D195" s="438"/>
      <c r="E195" s="438"/>
      <c r="F195" s="438"/>
      <c r="G195" s="438"/>
      <c r="H195" s="438"/>
      <c r="I195" s="438"/>
      <c r="J195" s="438"/>
      <c r="K195" s="438"/>
      <c r="L195" s="438"/>
      <c r="M195" s="438"/>
      <c r="N195" s="438"/>
      <c r="O195" s="438"/>
      <c r="P195" s="438"/>
      <c r="Q195" s="438"/>
      <c r="R195" s="438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  <c r="AP195" s="26"/>
      <c r="AQ195" s="26"/>
      <c r="AR195" s="26"/>
      <c r="AS195" s="26"/>
      <c r="AT195" s="26"/>
      <c r="AU195" s="26"/>
      <c r="AV195" s="26"/>
      <c r="AW195" s="26"/>
      <c r="AX195" s="26"/>
      <c r="AY195" s="26"/>
      <c r="AZ195" s="26"/>
      <c r="BA195" s="26"/>
      <c r="BB195" s="26"/>
      <c r="BC195" s="26"/>
      <c r="BD195" s="26"/>
      <c r="BE195" s="26"/>
      <c r="BF195" s="26"/>
      <c r="BG195" s="26"/>
      <c r="BH195" s="26"/>
      <c r="BI195" s="26"/>
      <c r="BJ195" s="26"/>
      <c r="BK195" s="26"/>
    </row>
    <row r="196" spans="1:63" x14ac:dyDescent="0.2">
      <c r="A196" s="26"/>
      <c r="B196" s="438"/>
      <c r="C196" s="438"/>
      <c r="D196" s="438"/>
      <c r="E196" s="438"/>
      <c r="F196" s="438"/>
      <c r="G196" s="438"/>
      <c r="H196" s="438"/>
      <c r="I196" s="438"/>
      <c r="J196" s="438"/>
      <c r="K196" s="438"/>
      <c r="L196" s="438"/>
      <c r="M196" s="438"/>
      <c r="N196" s="438"/>
      <c r="O196" s="438"/>
      <c r="P196" s="438"/>
      <c r="Q196" s="438"/>
      <c r="R196" s="438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  <c r="AS196" s="26"/>
      <c r="AT196" s="26"/>
      <c r="AU196" s="26"/>
      <c r="AV196" s="26"/>
      <c r="AW196" s="26"/>
      <c r="AX196" s="26"/>
      <c r="AY196" s="26"/>
      <c r="AZ196" s="26"/>
      <c r="BA196" s="26"/>
      <c r="BB196" s="26"/>
      <c r="BC196" s="26"/>
      <c r="BD196" s="26"/>
      <c r="BE196" s="26"/>
      <c r="BF196" s="26"/>
      <c r="BG196" s="26"/>
      <c r="BH196" s="26"/>
      <c r="BI196" s="26"/>
      <c r="BJ196" s="26"/>
      <c r="BK196" s="26"/>
    </row>
    <row r="197" spans="1:63" x14ac:dyDescent="0.2">
      <c r="A197" s="26"/>
      <c r="B197" s="438"/>
      <c r="C197" s="438"/>
      <c r="D197" s="438"/>
      <c r="E197" s="438"/>
      <c r="F197" s="438"/>
      <c r="G197" s="438"/>
      <c r="H197" s="438"/>
      <c r="I197" s="438"/>
      <c r="J197" s="438"/>
      <c r="K197" s="438"/>
      <c r="L197" s="438"/>
      <c r="M197" s="438"/>
      <c r="N197" s="438"/>
      <c r="O197" s="438"/>
      <c r="P197" s="438"/>
      <c r="Q197" s="438"/>
      <c r="R197" s="438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  <c r="AP197" s="26"/>
      <c r="AQ197" s="26"/>
      <c r="AR197" s="26"/>
      <c r="AS197" s="26"/>
      <c r="AT197" s="26"/>
      <c r="AU197" s="26"/>
      <c r="AV197" s="26"/>
      <c r="AW197" s="26"/>
      <c r="AX197" s="26"/>
      <c r="AY197" s="26"/>
      <c r="AZ197" s="26"/>
      <c r="BA197" s="26"/>
      <c r="BB197" s="26"/>
      <c r="BC197" s="26"/>
      <c r="BD197" s="26"/>
      <c r="BE197" s="26"/>
      <c r="BF197" s="26"/>
      <c r="BG197" s="26"/>
      <c r="BH197" s="26"/>
      <c r="BI197" s="26"/>
      <c r="BJ197" s="26"/>
      <c r="BK197" s="26"/>
    </row>
    <row r="198" spans="1:63" x14ac:dyDescent="0.2">
      <c r="A198" s="26"/>
      <c r="B198" s="438"/>
      <c r="C198" s="438"/>
      <c r="D198" s="438"/>
      <c r="E198" s="438"/>
      <c r="F198" s="438"/>
      <c r="G198" s="438"/>
      <c r="H198" s="438"/>
      <c r="I198" s="438"/>
      <c r="J198" s="438"/>
      <c r="K198" s="438"/>
      <c r="L198" s="438"/>
      <c r="M198" s="438"/>
      <c r="N198" s="438"/>
      <c r="O198" s="438"/>
      <c r="P198" s="438"/>
      <c r="Q198" s="438"/>
      <c r="R198" s="438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  <c r="AS198" s="26"/>
      <c r="AT198" s="26"/>
      <c r="AU198" s="26"/>
      <c r="AV198" s="26"/>
      <c r="AW198" s="26"/>
      <c r="AX198" s="26"/>
      <c r="AY198" s="26"/>
      <c r="AZ198" s="26"/>
      <c r="BA198" s="26"/>
      <c r="BB198" s="26"/>
      <c r="BC198" s="26"/>
      <c r="BD198" s="26"/>
      <c r="BE198" s="26"/>
      <c r="BF198" s="26"/>
      <c r="BG198" s="26"/>
      <c r="BH198" s="26"/>
      <c r="BI198" s="26"/>
      <c r="BJ198" s="26"/>
      <c r="BK198" s="26"/>
    </row>
    <row r="199" spans="1:63" x14ac:dyDescent="0.2">
      <c r="A199" s="26"/>
      <c r="B199" s="438"/>
      <c r="C199" s="438"/>
      <c r="D199" s="438"/>
      <c r="E199" s="438"/>
      <c r="F199" s="438"/>
      <c r="G199" s="438"/>
      <c r="H199" s="438"/>
      <c r="I199" s="438"/>
      <c r="J199" s="438"/>
      <c r="K199" s="438"/>
      <c r="L199" s="438"/>
      <c r="M199" s="438"/>
      <c r="N199" s="438"/>
      <c r="O199" s="438"/>
      <c r="P199" s="438"/>
      <c r="Q199" s="438"/>
      <c r="R199" s="438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  <c r="AP199" s="26"/>
      <c r="AQ199" s="26"/>
      <c r="AR199" s="26"/>
      <c r="AS199" s="26"/>
      <c r="AT199" s="26"/>
      <c r="AU199" s="26"/>
      <c r="AV199" s="26"/>
      <c r="AW199" s="26"/>
      <c r="AX199" s="26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26"/>
      <c r="BJ199" s="26"/>
      <c r="BK199" s="26"/>
    </row>
    <row r="200" spans="1:63" x14ac:dyDescent="0.2">
      <c r="A200" s="26"/>
      <c r="B200" s="438"/>
      <c r="C200" s="438"/>
      <c r="D200" s="438"/>
      <c r="E200" s="438"/>
      <c r="F200" s="438"/>
      <c r="G200" s="438"/>
      <c r="H200" s="438"/>
      <c r="I200" s="438"/>
      <c r="J200" s="438"/>
      <c r="K200" s="438"/>
      <c r="L200" s="438"/>
      <c r="M200" s="438"/>
      <c r="N200" s="438"/>
      <c r="O200" s="438"/>
      <c r="P200" s="438"/>
      <c r="Q200" s="438"/>
      <c r="R200" s="438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26"/>
      <c r="BC200" s="26"/>
      <c r="BD200" s="26"/>
      <c r="BE200" s="26"/>
      <c r="BF200" s="26"/>
      <c r="BG200" s="26"/>
      <c r="BH200" s="26"/>
      <c r="BI200" s="26"/>
      <c r="BJ200" s="26"/>
      <c r="BK200" s="26"/>
    </row>
    <row r="201" spans="1:63" x14ac:dyDescent="0.2">
      <c r="A201" s="26"/>
      <c r="B201" s="438"/>
      <c r="C201" s="438"/>
      <c r="D201" s="438"/>
      <c r="E201" s="438"/>
      <c r="F201" s="438"/>
      <c r="G201" s="438"/>
      <c r="H201" s="438"/>
      <c r="I201" s="438"/>
      <c r="J201" s="438"/>
      <c r="K201" s="438"/>
      <c r="L201" s="438"/>
      <c r="M201" s="438"/>
      <c r="N201" s="438"/>
      <c r="O201" s="438"/>
      <c r="P201" s="438"/>
      <c r="Q201" s="438"/>
      <c r="R201" s="438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6"/>
      <c r="AQ201" s="26"/>
      <c r="AR201" s="26"/>
      <c r="AS201" s="26"/>
      <c r="AT201" s="26"/>
      <c r="AU201" s="26"/>
      <c r="AV201" s="26"/>
      <c r="AW201" s="26"/>
      <c r="AX201" s="26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26"/>
      <c r="BK201" s="26"/>
    </row>
    <row r="202" spans="1:63" x14ac:dyDescent="0.2">
      <c r="A202" s="26"/>
      <c r="B202" s="438"/>
      <c r="C202" s="438"/>
      <c r="D202" s="438"/>
      <c r="E202" s="438"/>
      <c r="F202" s="438"/>
      <c r="G202" s="438"/>
      <c r="H202" s="438"/>
      <c r="I202" s="438"/>
      <c r="J202" s="438"/>
      <c r="K202" s="438"/>
      <c r="L202" s="438"/>
      <c r="M202" s="438"/>
      <c r="N202" s="438"/>
      <c r="O202" s="438"/>
      <c r="P202" s="438"/>
      <c r="Q202" s="438"/>
      <c r="R202" s="438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26"/>
      <c r="AQ202" s="26"/>
      <c r="AR202" s="26"/>
      <c r="AS202" s="26"/>
      <c r="AT202" s="26"/>
      <c r="AU202" s="26"/>
      <c r="AV202" s="26"/>
      <c r="AW202" s="26"/>
      <c r="AX202" s="26"/>
      <c r="AY202" s="26"/>
      <c r="AZ202" s="26"/>
      <c r="BA202" s="26"/>
      <c r="BB202" s="26"/>
      <c r="BC202" s="26"/>
      <c r="BD202" s="26"/>
      <c r="BE202" s="26"/>
      <c r="BF202" s="26"/>
      <c r="BG202" s="26"/>
      <c r="BH202" s="26"/>
      <c r="BI202" s="26"/>
      <c r="BJ202" s="26"/>
      <c r="BK202" s="26"/>
    </row>
    <row r="203" spans="1:63" x14ac:dyDescent="0.2">
      <c r="A203" s="26"/>
      <c r="B203" s="438"/>
      <c r="C203" s="438"/>
      <c r="D203" s="438"/>
      <c r="E203" s="438"/>
      <c r="F203" s="438"/>
      <c r="G203" s="438"/>
      <c r="H203" s="438"/>
      <c r="I203" s="438"/>
      <c r="J203" s="438"/>
      <c r="K203" s="438"/>
      <c r="L203" s="438"/>
      <c r="M203" s="438"/>
      <c r="N203" s="438"/>
      <c r="O203" s="438"/>
      <c r="P203" s="438"/>
      <c r="Q203" s="438"/>
      <c r="R203" s="438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26"/>
      <c r="AQ203" s="26"/>
      <c r="AR203" s="26"/>
      <c r="AS203" s="26"/>
      <c r="AT203" s="26"/>
      <c r="AU203" s="26"/>
      <c r="AV203" s="26"/>
      <c r="AW203" s="26"/>
      <c r="AX203" s="26"/>
      <c r="AY203" s="26"/>
      <c r="AZ203" s="26"/>
      <c r="BA203" s="26"/>
      <c r="BB203" s="26"/>
      <c r="BC203" s="26"/>
      <c r="BD203" s="26"/>
      <c r="BE203" s="26"/>
      <c r="BF203" s="26"/>
      <c r="BG203" s="26"/>
      <c r="BH203" s="26"/>
      <c r="BI203" s="26"/>
      <c r="BJ203" s="26"/>
      <c r="BK203" s="26"/>
    </row>
    <row r="204" spans="1:63" x14ac:dyDescent="0.2">
      <c r="A204" s="26"/>
      <c r="B204" s="438"/>
      <c r="C204" s="438"/>
      <c r="D204" s="438"/>
      <c r="E204" s="438"/>
      <c r="F204" s="438"/>
      <c r="G204" s="438"/>
      <c r="H204" s="438"/>
      <c r="I204" s="438"/>
      <c r="J204" s="438"/>
      <c r="K204" s="438"/>
      <c r="L204" s="438"/>
      <c r="M204" s="438"/>
      <c r="N204" s="438"/>
      <c r="O204" s="438"/>
      <c r="P204" s="438"/>
      <c r="Q204" s="438"/>
      <c r="R204" s="438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  <c r="AP204" s="26"/>
      <c r="AQ204" s="26"/>
      <c r="AR204" s="26"/>
      <c r="AS204" s="26"/>
      <c r="AT204" s="26"/>
      <c r="AU204" s="26"/>
      <c r="AV204" s="26"/>
      <c r="AW204" s="26"/>
      <c r="AX204" s="26"/>
      <c r="AY204" s="26"/>
      <c r="AZ204" s="26"/>
      <c r="BA204" s="26"/>
      <c r="BB204" s="26"/>
      <c r="BC204" s="26"/>
      <c r="BD204" s="26"/>
      <c r="BE204" s="26"/>
      <c r="BF204" s="26"/>
      <c r="BG204" s="26"/>
      <c r="BH204" s="26"/>
      <c r="BI204" s="26"/>
      <c r="BJ204" s="26"/>
      <c r="BK204" s="26"/>
    </row>
    <row r="205" spans="1:63" x14ac:dyDescent="0.2">
      <c r="A205" s="26"/>
      <c r="B205" s="438"/>
      <c r="C205" s="438"/>
      <c r="D205" s="438"/>
      <c r="E205" s="438"/>
      <c r="F205" s="438"/>
      <c r="G205" s="438"/>
      <c r="H205" s="438"/>
      <c r="I205" s="438"/>
      <c r="J205" s="438"/>
      <c r="K205" s="438"/>
      <c r="L205" s="438"/>
      <c r="M205" s="438"/>
      <c r="N205" s="438"/>
      <c r="O205" s="438"/>
      <c r="P205" s="438"/>
      <c r="Q205" s="438"/>
      <c r="R205" s="438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  <c r="AN205" s="26"/>
      <c r="AO205" s="26"/>
      <c r="AP205" s="26"/>
      <c r="AQ205" s="26"/>
      <c r="AR205" s="26"/>
      <c r="AS205" s="26"/>
      <c r="AT205" s="26"/>
      <c r="AU205" s="26"/>
      <c r="AV205" s="26"/>
      <c r="AW205" s="26"/>
      <c r="AX205" s="26"/>
      <c r="AY205" s="26"/>
      <c r="AZ205" s="26"/>
      <c r="BA205" s="26"/>
      <c r="BB205" s="26"/>
      <c r="BC205" s="26"/>
      <c r="BD205" s="26"/>
      <c r="BE205" s="26"/>
      <c r="BF205" s="26"/>
      <c r="BG205" s="26"/>
      <c r="BH205" s="26"/>
      <c r="BI205" s="26"/>
      <c r="BJ205" s="26"/>
      <c r="BK205" s="26"/>
    </row>
    <row r="206" spans="1:63" x14ac:dyDescent="0.2">
      <c r="A206" s="26"/>
      <c r="B206" s="438"/>
      <c r="C206" s="438"/>
      <c r="D206" s="438"/>
      <c r="E206" s="438"/>
      <c r="F206" s="438"/>
      <c r="G206" s="438"/>
      <c r="H206" s="438"/>
      <c r="I206" s="438"/>
      <c r="J206" s="438"/>
      <c r="K206" s="438"/>
      <c r="L206" s="438"/>
      <c r="M206" s="438"/>
      <c r="N206" s="438"/>
      <c r="O206" s="438"/>
      <c r="P206" s="438"/>
      <c r="Q206" s="438"/>
      <c r="R206" s="438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26"/>
      <c r="AO206" s="26"/>
      <c r="AP206" s="26"/>
      <c r="AQ206" s="26"/>
      <c r="AR206" s="26"/>
      <c r="AS206" s="26"/>
      <c r="AT206" s="26"/>
      <c r="AU206" s="26"/>
      <c r="AV206" s="26"/>
      <c r="AW206" s="26"/>
      <c r="AX206" s="26"/>
      <c r="AY206" s="26"/>
      <c r="AZ206" s="26"/>
      <c r="BA206" s="26"/>
      <c r="BB206" s="26"/>
      <c r="BC206" s="26"/>
      <c r="BD206" s="26"/>
      <c r="BE206" s="26"/>
      <c r="BF206" s="26"/>
      <c r="BG206" s="26"/>
      <c r="BH206" s="26"/>
      <c r="BI206" s="26"/>
      <c r="BJ206" s="26"/>
      <c r="BK206" s="26"/>
    </row>
    <row r="207" spans="1:63" x14ac:dyDescent="0.2">
      <c r="A207" s="26"/>
      <c r="B207" s="438"/>
      <c r="C207" s="438"/>
      <c r="D207" s="438"/>
      <c r="E207" s="438"/>
      <c r="F207" s="438"/>
      <c r="G207" s="438"/>
      <c r="H207" s="438"/>
      <c r="I207" s="438"/>
      <c r="J207" s="438"/>
      <c r="K207" s="438"/>
      <c r="L207" s="438"/>
      <c r="M207" s="438"/>
      <c r="N207" s="438"/>
      <c r="O207" s="438"/>
      <c r="P207" s="438"/>
      <c r="Q207" s="438"/>
      <c r="R207" s="438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  <c r="AN207" s="26"/>
      <c r="AO207" s="26"/>
      <c r="AP207" s="26"/>
      <c r="AQ207" s="26"/>
      <c r="AR207" s="26"/>
      <c r="AS207" s="26"/>
      <c r="AT207" s="26"/>
      <c r="AU207" s="26"/>
      <c r="AV207" s="26"/>
      <c r="AW207" s="26"/>
      <c r="AX207" s="26"/>
      <c r="AY207" s="26"/>
      <c r="AZ207" s="26"/>
      <c r="BA207" s="26"/>
      <c r="BB207" s="26"/>
      <c r="BC207" s="26"/>
      <c r="BD207" s="26"/>
      <c r="BE207" s="26"/>
      <c r="BF207" s="26"/>
      <c r="BG207" s="26"/>
      <c r="BH207" s="26"/>
      <c r="BI207" s="26"/>
      <c r="BJ207" s="26"/>
      <c r="BK207" s="26"/>
    </row>
    <row r="208" spans="1:63" x14ac:dyDescent="0.2">
      <c r="A208" s="26"/>
      <c r="B208" s="438"/>
      <c r="C208" s="438"/>
      <c r="D208" s="438"/>
      <c r="E208" s="438"/>
      <c r="F208" s="438"/>
      <c r="G208" s="438"/>
      <c r="H208" s="438"/>
      <c r="I208" s="438"/>
      <c r="J208" s="438"/>
      <c r="K208" s="438"/>
      <c r="L208" s="438"/>
      <c r="M208" s="438"/>
      <c r="N208" s="438"/>
      <c r="O208" s="438"/>
      <c r="P208" s="438"/>
      <c r="Q208" s="438"/>
      <c r="R208" s="438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  <c r="AO208" s="26"/>
      <c r="AP208" s="26"/>
      <c r="AQ208" s="26"/>
      <c r="AR208" s="26"/>
      <c r="AS208" s="26"/>
      <c r="AT208" s="26"/>
      <c r="AU208" s="26"/>
      <c r="AV208" s="26"/>
      <c r="AW208" s="26"/>
      <c r="AX208" s="26"/>
      <c r="AY208" s="26"/>
      <c r="AZ208" s="26"/>
      <c r="BA208" s="26"/>
      <c r="BB208" s="26"/>
      <c r="BC208" s="26"/>
      <c r="BD208" s="26"/>
      <c r="BE208" s="26"/>
      <c r="BF208" s="26"/>
      <c r="BG208" s="26"/>
      <c r="BH208" s="26"/>
      <c r="BI208" s="26"/>
      <c r="BJ208" s="26"/>
      <c r="BK208" s="26"/>
    </row>
    <row r="209" spans="1:63" x14ac:dyDescent="0.2">
      <c r="A209" s="26"/>
      <c r="B209" s="438"/>
      <c r="C209" s="438"/>
      <c r="D209" s="438"/>
      <c r="E209" s="438"/>
      <c r="F209" s="438"/>
      <c r="G209" s="438"/>
      <c r="H209" s="438"/>
      <c r="I209" s="438"/>
      <c r="J209" s="438"/>
      <c r="K209" s="438"/>
      <c r="L209" s="438"/>
      <c r="M209" s="438"/>
      <c r="N209" s="438"/>
      <c r="O209" s="438"/>
      <c r="P209" s="438"/>
      <c r="Q209" s="438"/>
      <c r="R209" s="438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26"/>
      <c r="AO209" s="26"/>
      <c r="AP209" s="26"/>
      <c r="AQ209" s="26"/>
      <c r="AR209" s="26"/>
      <c r="AS209" s="26"/>
      <c r="AT209" s="26"/>
      <c r="AU209" s="26"/>
      <c r="AV209" s="26"/>
      <c r="AW209" s="26"/>
      <c r="AX209" s="26"/>
      <c r="AY209" s="26"/>
      <c r="AZ209" s="26"/>
      <c r="BA209" s="26"/>
      <c r="BB209" s="26"/>
      <c r="BC209" s="26"/>
      <c r="BD209" s="26"/>
      <c r="BE209" s="26"/>
      <c r="BF209" s="26"/>
      <c r="BG209" s="26"/>
      <c r="BH209" s="26"/>
      <c r="BI209" s="26"/>
      <c r="BJ209" s="26"/>
      <c r="BK209" s="26"/>
    </row>
    <row r="210" spans="1:63" x14ac:dyDescent="0.2">
      <c r="A210" s="26"/>
      <c r="B210" s="438"/>
      <c r="C210" s="438"/>
      <c r="D210" s="438"/>
      <c r="E210" s="438"/>
      <c r="F210" s="438"/>
      <c r="G210" s="438"/>
      <c r="H210" s="438"/>
      <c r="I210" s="438"/>
      <c r="J210" s="438"/>
      <c r="K210" s="438"/>
      <c r="L210" s="438"/>
      <c r="M210" s="438"/>
      <c r="N210" s="438"/>
      <c r="O210" s="438"/>
      <c r="P210" s="438"/>
      <c r="Q210" s="438"/>
      <c r="R210" s="438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  <c r="AN210" s="26"/>
      <c r="AO210" s="26"/>
      <c r="AP210" s="26"/>
      <c r="AQ210" s="26"/>
      <c r="AR210" s="26"/>
      <c r="AS210" s="26"/>
      <c r="AT210" s="26"/>
      <c r="AU210" s="26"/>
      <c r="AV210" s="26"/>
      <c r="AW210" s="26"/>
      <c r="AX210" s="26"/>
      <c r="AY210" s="26"/>
      <c r="AZ210" s="26"/>
      <c r="BA210" s="26"/>
      <c r="BB210" s="26"/>
      <c r="BC210" s="26"/>
      <c r="BD210" s="26"/>
      <c r="BE210" s="26"/>
      <c r="BF210" s="26"/>
      <c r="BG210" s="26"/>
      <c r="BH210" s="26"/>
      <c r="BI210" s="26"/>
      <c r="BJ210" s="26"/>
      <c r="BK210" s="26"/>
    </row>
    <row r="211" spans="1:63" x14ac:dyDescent="0.2">
      <c r="A211" s="26"/>
      <c r="B211" s="438"/>
      <c r="C211" s="438"/>
      <c r="D211" s="438"/>
      <c r="E211" s="438"/>
      <c r="F211" s="438"/>
      <c r="G211" s="438"/>
      <c r="H211" s="438"/>
      <c r="I211" s="438"/>
      <c r="J211" s="438"/>
      <c r="K211" s="438"/>
      <c r="L211" s="438"/>
      <c r="M211" s="438"/>
      <c r="N211" s="438"/>
      <c r="O211" s="438"/>
      <c r="P211" s="438"/>
      <c r="Q211" s="438"/>
      <c r="R211" s="438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26"/>
      <c r="AO211" s="26"/>
      <c r="AP211" s="26"/>
      <c r="AQ211" s="26"/>
      <c r="AR211" s="26"/>
      <c r="AS211" s="26"/>
      <c r="AT211" s="26"/>
      <c r="AU211" s="26"/>
      <c r="AV211" s="26"/>
      <c r="AW211" s="26"/>
      <c r="AX211" s="26"/>
      <c r="AY211" s="26"/>
      <c r="AZ211" s="26"/>
      <c r="BA211" s="26"/>
      <c r="BB211" s="26"/>
      <c r="BC211" s="26"/>
      <c r="BD211" s="26"/>
      <c r="BE211" s="26"/>
      <c r="BF211" s="26"/>
      <c r="BG211" s="26"/>
      <c r="BH211" s="26"/>
      <c r="BI211" s="26"/>
      <c r="BJ211" s="26"/>
      <c r="BK211" s="26"/>
    </row>
    <row r="212" spans="1:63" x14ac:dyDescent="0.2">
      <c r="A212" s="26"/>
      <c r="B212" s="438"/>
      <c r="C212" s="438"/>
      <c r="D212" s="438"/>
      <c r="E212" s="438"/>
      <c r="F212" s="438"/>
      <c r="G212" s="438"/>
      <c r="H212" s="438"/>
      <c r="I212" s="438"/>
      <c r="J212" s="438"/>
      <c r="K212" s="438"/>
      <c r="L212" s="438"/>
      <c r="M212" s="438"/>
      <c r="N212" s="438"/>
      <c r="O212" s="438"/>
      <c r="P212" s="438"/>
      <c r="Q212" s="438"/>
      <c r="R212" s="438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  <c r="AN212" s="26"/>
      <c r="AO212" s="26"/>
      <c r="AP212" s="26"/>
      <c r="AQ212" s="26"/>
      <c r="AR212" s="26"/>
      <c r="AS212" s="26"/>
      <c r="AT212" s="26"/>
      <c r="AU212" s="26"/>
      <c r="AV212" s="26"/>
      <c r="AW212" s="26"/>
      <c r="AX212" s="26"/>
      <c r="AY212" s="26"/>
      <c r="AZ212" s="26"/>
      <c r="BA212" s="26"/>
      <c r="BB212" s="26"/>
      <c r="BC212" s="26"/>
      <c r="BD212" s="26"/>
      <c r="BE212" s="26"/>
      <c r="BF212" s="26"/>
      <c r="BG212" s="26"/>
      <c r="BH212" s="26"/>
      <c r="BI212" s="26"/>
      <c r="BJ212" s="26"/>
      <c r="BK212" s="26"/>
    </row>
    <row r="213" spans="1:63" x14ac:dyDescent="0.2">
      <c r="A213" s="26"/>
      <c r="B213" s="438"/>
      <c r="C213" s="438"/>
      <c r="D213" s="438"/>
      <c r="E213" s="438"/>
      <c r="F213" s="438"/>
      <c r="G213" s="438"/>
      <c r="H213" s="438"/>
      <c r="I213" s="438"/>
      <c r="J213" s="438"/>
      <c r="K213" s="438"/>
      <c r="L213" s="438"/>
      <c r="M213" s="438"/>
      <c r="N213" s="438"/>
      <c r="O213" s="438"/>
      <c r="P213" s="438"/>
      <c r="Q213" s="438"/>
      <c r="R213" s="438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  <c r="AN213" s="26"/>
      <c r="AO213" s="26"/>
      <c r="AP213" s="26"/>
      <c r="AQ213" s="26"/>
      <c r="AR213" s="26"/>
      <c r="AS213" s="26"/>
      <c r="AT213" s="26"/>
      <c r="AU213" s="26"/>
      <c r="AV213" s="26"/>
      <c r="AW213" s="26"/>
      <c r="AX213" s="26"/>
      <c r="AY213" s="26"/>
      <c r="AZ213" s="26"/>
      <c r="BA213" s="26"/>
      <c r="BB213" s="26"/>
      <c r="BC213" s="26"/>
      <c r="BD213" s="26"/>
      <c r="BE213" s="26"/>
      <c r="BF213" s="26"/>
      <c r="BG213" s="26"/>
      <c r="BH213" s="26"/>
      <c r="BI213" s="26"/>
      <c r="BJ213" s="26"/>
      <c r="BK213" s="26"/>
    </row>
    <row r="214" spans="1:63" x14ac:dyDescent="0.2">
      <c r="A214" s="26"/>
      <c r="B214" s="438"/>
      <c r="C214" s="438"/>
      <c r="D214" s="438"/>
      <c r="E214" s="438"/>
      <c r="F214" s="438"/>
      <c r="G214" s="438"/>
      <c r="H214" s="438"/>
      <c r="I214" s="438"/>
      <c r="J214" s="438"/>
      <c r="K214" s="438"/>
      <c r="L214" s="438"/>
      <c r="M214" s="438"/>
      <c r="N214" s="438"/>
      <c r="O214" s="438"/>
      <c r="P214" s="438"/>
      <c r="Q214" s="438"/>
      <c r="R214" s="438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26"/>
      <c r="AN214" s="26"/>
      <c r="AO214" s="26"/>
      <c r="AP214" s="26"/>
      <c r="AQ214" s="26"/>
      <c r="AR214" s="26"/>
      <c r="AS214" s="26"/>
      <c r="AT214" s="26"/>
      <c r="AU214" s="26"/>
      <c r="AV214" s="26"/>
      <c r="AW214" s="26"/>
      <c r="AX214" s="26"/>
      <c r="AY214" s="26"/>
      <c r="AZ214" s="26"/>
      <c r="BA214" s="26"/>
      <c r="BB214" s="26"/>
      <c r="BC214" s="26"/>
      <c r="BD214" s="26"/>
      <c r="BE214" s="26"/>
      <c r="BF214" s="26"/>
      <c r="BG214" s="26"/>
      <c r="BH214" s="26"/>
      <c r="BI214" s="26"/>
      <c r="BJ214" s="26"/>
      <c r="BK214" s="26"/>
    </row>
    <row r="215" spans="1:63" x14ac:dyDescent="0.2">
      <c r="A215" s="26"/>
      <c r="B215" s="438"/>
      <c r="C215" s="438"/>
      <c r="D215" s="438"/>
      <c r="E215" s="438"/>
      <c r="F215" s="438"/>
      <c r="G215" s="438"/>
      <c r="H215" s="438"/>
      <c r="I215" s="438"/>
      <c r="J215" s="438"/>
      <c r="K215" s="438"/>
      <c r="L215" s="438"/>
      <c r="M215" s="438"/>
      <c r="N215" s="438"/>
      <c r="O215" s="438"/>
      <c r="P215" s="438"/>
      <c r="Q215" s="438"/>
      <c r="R215" s="438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26"/>
      <c r="AO215" s="26"/>
      <c r="AP215" s="26"/>
      <c r="AQ215" s="26"/>
      <c r="AR215" s="26"/>
      <c r="AS215" s="26"/>
      <c r="AT215" s="26"/>
      <c r="AU215" s="26"/>
      <c r="AV215" s="26"/>
      <c r="AW215" s="26"/>
      <c r="AX215" s="26"/>
      <c r="AY215" s="26"/>
      <c r="AZ215" s="26"/>
      <c r="BA215" s="26"/>
      <c r="BB215" s="26"/>
      <c r="BC215" s="26"/>
      <c r="BD215" s="26"/>
      <c r="BE215" s="26"/>
      <c r="BF215" s="26"/>
      <c r="BG215" s="26"/>
      <c r="BH215" s="26"/>
      <c r="BI215" s="26"/>
      <c r="BJ215" s="26"/>
      <c r="BK215" s="26"/>
    </row>
    <row r="216" spans="1:63" x14ac:dyDescent="0.2">
      <c r="A216" s="26"/>
      <c r="B216" s="438"/>
      <c r="C216" s="438"/>
      <c r="D216" s="438"/>
      <c r="E216" s="438"/>
      <c r="F216" s="438"/>
      <c r="G216" s="438"/>
      <c r="H216" s="438"/>
      <c r="I216" s="438"/>
      <c r="J216" s="438"/>
      <c r="K216" s="438"/>
      <c r="L216" s="438"/>
      <c r="M216" s="438"/>
      <c r="N216" s="438"/>
      <c r="O216" s="438"/>
      <c r="P216" s="438"/>
      <c r="Q216" s="438"/>
      <c r="R216" s="438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  <c r="AP216" s="26"/>
      <c r="AQ216" s="26"/>
      <c r="AR216" s="26"/>
      <c r="AS216" s="26"/>
      <c r="AT216" s="26"/>
      <c r="AU216" s="26"/>
      <c r="AV216" s="26"/>
      <c r="AW216" s="26"/>
      <c r="AX216" s="26"/>
      <c r="AY216" s="26"/>
      <c r="AZ216" s="26"/>
      <c r="BA216" s="26"/>
      <c r="BB216" s="26"/>
      <c r="BC216" s="26"/>
      <c r="BD216" s="26"/>
      <c r="BE216" s="26"/>
      <c r="BF216" s="26"/>
      <c r="BG216" s="26"/>
      <c r="BH216" s="26"/>
      <c r="BI216" s="26"/>
      <c r="BJ216" s="26"/>
      <c r="BK216" s="26"/>
    </row>
    <row r="217" spans="1:63" x14ac:dyDescent="0.2">
      <c r="A217" s="26"/>
      <c r="B217" s="438"/>
      <c r="C217" s="438"/>
      <c r="D217" s="438"/>
      <c r="E217" s="438"/>
      <c r="F217" s="438"/>
      <c r="G217" s="438"/>
      <c r="H217" s="438"/>
      <c r="I217" s="438"/>
      <c r="J217" s="438"/>
      <c r="K217" s="438"/>
      <c r="L217" s="438"/>
      <c r="M217" s="438"/>
      <c r="N217" s="438"/>
      <c r="O217" s="438"/>
      <c r="P217" s="438"/>
      <c r="Q217" s="438"/>
      <c r="R217" s="438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  <c r="AN217" s="26"/>
      <c r="AO217" s="26"/>
      <c r="AP217" s="26"/>
      <c r="AQ217" s="26"/>
      <c r="AR217" s="26"/>
      <c r="AS217" s="26"/>
      <c r="AT217" s="26"/>
      <c r="AU217" s="26"/>
      <c r="AV217" s="26"/>
      <c r="AW217" s="26"/>
      <c r="AX217" s="26"/>
      <c r="AY217" s="26"/>
      <c r="AZ217" s="26"/>
      <c r="BA217" s="26"/>
      <c r="BB217" s="26"/>
      <c r="BC217" s="26"/>
      <c r="BD217" s="26"/>
      <c r="BE217" s="26"/>
      <c r="BF217" s="26"/>
      <c r="BG217" s="26"/>
      <c r="BH217" s="26"/>
      <c r="BI217" s="26"/>
      <c r="BJ217" s="26"/>
      <c r="BK217" s="26"/>
    </row>
    <row r="218" spans="1:63" x14ac:dyDescent="0.2">
      <c r="A218" s="26"/>
      <c r="B218" s="438"/>
      <c r="C218" s="438"/>
      <c r="D218" s="438"/>
      <c r="E218" s="438"/>
      <c r="F218" s="438"/>
      <c r="G218" s="438"/>
      <c r="H218" s="438"/>
      <c r="I218" s="438"/>
      <c r="J218" s="438"/>
      <c r="K218" s="438"/>
      <c r="L218" s="438"/>
      <c r="M218" s="438"/>
      <c r="N218" s="438"/>
      <c r="O218" s="438"/>
      <c r="P218" s="438"/>
      <c r="Q218" s="438"/>
      <c r="R218" s="438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  <c r="AN218" s="26"/>
      <c r="AO218" s="26"/>
      <c r="AP218" s="26"/>
      <c r="AQ218" s="26"/>
      <c r="AR218" s="26"/>
      <c r="AS218" s="26"/>
      <c r="AT218" s="26"/>
      <c r="AU218" s="26"/>
      <c r="AV218" s="26"/>
      <c r="AW218" s="26"/>
      <c r="AX218" s="26"/>
      <c r="AY218" s="26"/>
      <c r="AZ218" s="26"/>
      <c r="BA218" s="26"/>
      <c r="BB218" s="26"/>
      <c r="BC218" s="26"/>
      <c r="BD218" s="26"/>
      <c r="BE218" s="26"/>
      <c r="BF218" s="26"/>
      <c r="BG218" s="26"/>
      <c r="BH218" s="26"/>
      <c r="BI218" s="26"/>
      <c r="BJ218" s="26"/>
      <c r="BK218" s="26"/>
    </row>
    <row r="219" spans="1:63" x14ac:dyDescent="0.2">
      <c r="A219" s="26"/>
      <c r="B219" s="438"/>
      <c r="C219" s="438"/>
      <c r="D219" s="438"/>
      <c r="E219" s="438"/>
      <c r="F219" s="438"/>
      <c r="G219" s="438"/>
      <c r="H219" s="438"/>
      <c r="I219" s="438"/>
      <c r="J219" s="438"/>
      <c r="K219" s="438"/>
      <c r="L219" s="438"/>
      <c r="M219" s="438"/>
      <c r="N219" s="438"/>
      <c r="O219" s="438"/>
      <c r="P219" s="438"/>
      <c r="Q219" s="438"/>
      <c r="R219" s="438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  <c r="AN219" s="26"/>
      <c r="AO219" s="26"/>
      <c r="AP219" s="26"/>
      <c r="AQ219" s="26"/>
      <c r="AR219" s="26"/>
      <c r="AS219" s="26"/>
      <c r="AT219" s="26"/>
      <c r="AU219" s="26"/>
      <c r="AV219" s="26"/>
      <c r="AW219" s="26"/>
      <c r="AX219" s="26"/>
      <c r="AY219" s="26"/>
      <c r="AZ219" s="26"/>
      <c r="BA219" s="26"/>
      <c r="BB219" s="26"/>
      <c r="BC219" s="26"/>
      <c r="BD219" s="26"/>
      <c r="BE219" s="26"/>
      <c r="BF219" s="26"/>
      <c r="BG219" s="26"/>
      <c r="BH219" s="26"/>
      <c r="BI219" s="26"/>
      <c r="BJ219" s="26"/>
      <c r="BK219" s="26"/>
    </row>
    <row r="220" spans="1:63" x14ac:dyDescent="0.2">
      <c r="A220" s="26"/>
      <c r="B220" s="438"/>
      <c r="C220" s="438"/>
      <c r="D220" s="438"/>
      <c r="E220" s="438"/>
      <c r="F220" s="438"/>
      <c r="G220" s="438"/>
      <c r="H220" s="438"/>
      <c r="I220" s="438"/>
      <c r="J220" s="438"/>
      <c r="K220" s="438"/>
      <c r="L220" s="438"/>
      <c r="M220" s="438"/>
      <c r="N220" s="438"/>
      <c r="O220" s="438"/>
      <c r="P220" s="438"/>
      <c r="Q220" s="438"/>
      <c r="R220" s="438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6"/>
      <c r="AO220" s="26"/>
      <c r="AP220" s="26"/>
      <c r="AQ220" s="26"/>
      <c r="AR220" s="26"/>
      <c r="AS220" s="26"/>
      <c r="AT220" s="26"/>
      <c r="AU220" s="26"/>
      <c r="AV220" s="26"/>
      <c r="AW220" s="26"/>
      <c r="AX220" s="26"/>
      <c r="AY220" s="26"/>
      <c r="AZ220" s="26"/>
      <c r="BA220" s="26"/>
      <c r="BB220" s="26"/>
      <c r="BC220" s="26"/>
      <c r="BD220" s="26"/>
      <c r="BE220" s="26"/>
      <c r="BF220" s="26"/>
      <c r="BG220" s="26"/>
      <c r="BH220" s="26"/>
      <c r="BI220" s="26"/>
      <c r="BJ220" s="26"/>
      <c r="BK220" s="26"/>
    </row>
    <row r="221" spans="1:63" x14ac:dyDescent="0.2">
      <c r="A221" s="26"/>
      <c r="B221" s="438"/>
      <c r="C221" s="438"/>
      <c r="D221" s="438"/>
      <c r="E221" s="438"/>
      <c r="F221" s="438"/>
      <c r="G221" s="438"/>
      <c r="H221" s="438"/>
      <c r="I221" s="438"/>
      <c r="J221" s="438"/>
      <c r="K221" s="438"/>
      <c r="L221" s="438"/>
      <c r="M221" s="438"/>
      <c r="N221" s="438"/>
      <c r="O221" s="438"/>
      <c r="P221" s="438"/>
      <c r="Q221" s="438"/>
      <c r="R221" s="438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  <c r="AO221" s="26"/>
      <c r="AP221" s="26"/>
      <c r="AQ221" s="26"/>
      <c r="AR221" s="26"/>
      <c r="AS221" s="26"/>
      <c r="AT221" s="26"/>
      <c r="AU221" s="26"/>
      <c r="AV221" s="26"/>
      <c r="AW221" s="26"/>
      <c r="AX221" s="26"/>
      <c r="AY221" s="26"/>
      <c r="AZ221" s="26"/>
      <c r="BA221" s="26"/>
      <c r="BB221" s="26"/>
      <c r="BC221" s="26"/>
      <c r="BD221" s="26"/>
      <c r="BE221" s="26"/>
      <c r="BF221" s="26"/>
      <c r="BG221" s="26"/>
      <c r="BH221" s="26"/>
      <c r="BI221" s="26"/>
      <c r="BJ221" s="26"/>
      <c r="BK221" s="26"/>
    </row>
    <row r="222" spans="1:63" x14ac:dyDescent="0.2">
      <c r="A222" s="26"/>
      <c r="B222" s="438"/>
      <c r="C222" s="438"/>
      <c r="D222" s="438"/>
      <c r="E222" s="438"/>
      <c r="F222" s="438"/>
      <c r="G222" s="438"/>
      <c r="H222" s="438"/>
      <c r="I222" s="438"/>
      <c r="J222" s="438"/>
      <c r="K222" s="438"/>
      <c r="L222" s="438"/>
      <c r="M222" s="438"/>
      <c r="N222" s="438"/>
      <c r="O222" s="438"/>
      <c r="P222" s="438"/>
      <c r="Q222" s="438"/>
      <c r="R222" s="438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  <c r="AN222" s="26"/>
      <c r="AO222" s="26"/>
      <c r="AP222" s="26"/>
      <c r="AQ222" s="26"/>
      <c r="AR222" s="26"/>
      <c r="AS222" s="26"/>
      <c r="AT222" s="26"/>
      <c r="AU222" s="26"/>
      <c r="AV222" s="26"/>
      <c r="AW222" s="26"/>
      <c r="AX222" s="26"/>
      <c r="AY222" s="26"/>
      <c r="AZ222" s="26"/>
      <c r="BA222" s="26"/>
      <c r="BB222" s="26"/>
      <c r="BC222" s="26"/>
      <c r="BD222" s="26"/>
      <c r="BE222" s="26"/>
      <c r="BF222" s="26"/>
      <c r="BG222" s="26"/>
      <c r="BH222" s="26"/>
      <c r="BI222" s="26"/>
      <c r="BJ222" s="26"/>
      <c r="BK222" s="26"/>
    </row>
    <row r="223" spans="1:63" x14ac:dyDescent="0.2">
      <c r="A223" s="26"/>
      <c r="B223" s="438"/>
      <c r="C223" s="438"/>
      <c r="D223" s="438"/>
      <c r="E223" s="438"/>
      <c r="F223" s="438"/>
      <c r="G223" s="438"/>
      <c r="H223" s="438"/>
      <c r="I223" s="438"/>
      <c r="J223" s="438"/>
      <c r="K223" s="438"/>
      <c r="L223" s="438"/>
      <c r="M223" s="438"/>
      <c r="N223" s="438"/>
      <c r="O223" s="438"/>
      <c r="P223" s="438"/>
      <c r="Q223" s="438"/>
      <c r="R223" s="438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  <c r="AN223" s="26"/>
      <c r="AO223" s="26"/>
      <c r="AP223" s="26"/>
      <c r="AQ223" s="26"/>
      <c r="AR223" s="26"/>
      <c r="AS223" s="26"/>
      <c r="AT223" s="26"/>
      <c r="AU223" s="26"/>
      <c r="AV223" s="26"/>
      <c r="AW223" s="26"/>
      <c r="AX223" s="26"/>
      <c r="AY223" s="26"/>
      <c r="AZ223" s="26"/>
      <c r="BA223" s="26"/>
      <c r="BB223" s="26"/>
      <c r="BC223" s="26"/>
      <c r="BD223" s="26"/>
      <c r="BE223" s="26"/>
      <c r="BF223" s="26"/>
      <c r="BG223" s="26"/>
      <c r="BH223" s="26"/>
      <c r="BI223" s="26"/>
      <c r="BJ223" s="26"/>
      <c r="BK223" s="26"/>
    </row>
    <row r="224" spans="1:63" x14ac:dyDescent="0.2">
      <c r="A224" s="26"/>
      <c r="B224" s="438"/>
      <c r="C224" s="438"/>
      <c r="D224" s="438"/>
      <c r="E224" s="438"/>
      <c r="F224" s="438"/>
      <c r="G224" s="438"/>
      <c r="H224" s="438"/>
      <c r="I224" s="438"/>
      <c r="J224" s="438"/>
      <c r="K224" s="438"/>
      <c r="L224" s="438"/>
      <c r="M224" s="438"/>
      <c r="N224" s="438"/>
      <c r="O224" s="438"/>
      <c r="P224" s="438"/>
      <c r="Q224" s="438"/>
      <c r="R224" s="438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  <c r="AN224" s="26"/>
      <c r="AO224" s="26"/>
      <c r="AP224" s="26"/>
      <c r="AQ224" s="26"/>
      <c r="AR224" s="26"/>
      <c r="AS224" s="26"/>
      <c r="AT224" s="26"/>
      <c r="AU224" s="26"/>
      <c r="AV224" s="26"/>
      <c r="AW224" s="26"/>
      <c r="AX224" s="26"/>
      <c r="AY224" s="26"/>
      <c r="AZ224" s="26"/>
      <c r="BA224" s="26"/>
      <c r="BB224" s="26"/>
      <c r="BC224" s="26"/>
      <c r="BD224" s="26"/>
      <c r="BE224" s="26"/>
      <c r="BF224" s="26"/>
      <c r="BG224" s="26"/>
      <c r="BH224" s="26"/>
      <c r="BI224" s="26"/>
      <c r="BJ224" s="26"/>
      <c r="BK224" s="26"/>
    </row>
    <row r="225" spans="1:63" x14ac:dyDescent="0.2">
      <c r="A225" s="26"/>
      <c r="B225" s="438"/>
      <c r="C225" s="438"/>
      <c r="D225" s="438"/>
      <c r="E225" s="438"/>
      <c r="F225" s="438"/>
      <c r="G225" s="438"/>
      <c r="H225" s="438"/>
      <c r="I225" s="438"/>
      <c r="J225" s="438"/>
      <c r="K225" s="438"/>
      <c r="L225" s="438"/>
      <c r="M225" s="438"/>
      <c r="N225" s="438"/>
      <c r="O225" s="438"/>
      <c r="P225" s="438"/>
      <c r="Q225" s="438"/>
      <c r="R225" s="438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26"/>
      <c r="AN225" s="26"/>
      <c r="AO225" s="26"/>
      <c r="AP225" s="26"/>
      <c r="AQ225" s="26"/>
      <c r="AR225" s="26"/>
      <c r="AS225" s="26"/>
      <c r="AT225" s="26"/>
      <c r="AU225" s="26"/>
      <c r="AV225" s="26"/>
      <c r="AW225" s="26"/>
      <c r="AX225" s="26"/>
      <c r="AY225" s="26"/>
      <c r="AZ225" s="26"/>
      <c r="BA225" s="26"/>
      <c r="BB225" s="26"/>
      <c r="BC225" s="26"/>
      <c r="BD225" s="26"/>
      <c r="BE225" s="26"/>
      <c r="BF225" s="26"/>
      <c r="BG225" s="26"/>
      <c r="BH225" s="26"/>
      <c r="BI225" s="26"/>
      <c r="BJ225" s="26"/>
      <c r="BK225" s="26"/>
    </row>
    <row r="226" spans="1:63" x14ac:dyDescent="0.2">
      <c r="A226" s="26"/>
      <c r="B226" s="438"/>
      <c r="C226" s="438"/>
      <c r="D226" s="438"/>
      <c r="E226" s="438"/>
      <c r="F226" s="438"/>
      <c r="G226" s="438"/>
      <c r="H226" s="438"/>
      <c r="I226" s="438"/>
      <c r="J226" s="438"/>
      <c r="K226" s="438"/>
      <c r="L226" s="438"/>
      <c r="M226" s="438"/>
      <c r="N226" s="438"/>
      <c r="O226" s="438"/>
      <c r="P226" s="438"/>
      <c r="Q226" s="438"/>
      <c r="R226" s="438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  <c r="AN226" s="26"/>
      <c r="AO226" s="26"/>
      <c r="AP226" s="26"/>
      <c r="AQ226" s="26"/>
      <c r="AR226" s="26"/>
      <c r="AS226" s="26"/>
      <c r="AT226" s="26"/>
      <c r="AU226" s="26"/>
      <c r="AV226" s="26"/>
      <c r="AW226" s="26"/>
      <c r="AX226" s="26"/>
      <c r="AY226" s="26"/>
      <c r="AZ226" s="26"/>
      <c r="BA226" s="26"/>
      <c r="BB226" s="26"/>
      <c r="BC226" s="26"/>
      <c r="BD226" s="26"/>
      <c r="BE226" s="26"/>
      <c r="BF226" s="26"/>
      <c r="BG226" s="26"/>
      <c r="BH226" s="26"/>
      <c r="BI226" s="26"/>
      <c r="BJ226" s="26"/>
      <c r="BK226" s="26"/>
    </row>
    <row r="227" spans="1:63" x14ac:dyDescent="0.2">
      <c r="A227" s="26"/>
      <c r="B227" s="438"/>
      <c r="C227" s="438"/>
      <c r="D227" s="438"/>
      <c r="E227" s="438"/>
      <c r="F227" s="438"/>
      <c r="G227" s="438"/>
      <c r="H227" s="438"/>
      <c r="I227" s="438"/>
      <c r="J227" s="438"/>
      <c r="K227" s="438"/>
      <c r="L227" s="438"/>
      <c r="M227" s="438"/>
      <c r="N227" s="438"/>
      <c r="O227" s="438"/>
      <c r="P227" s="438"/>
      <c r="Q227" s="438"/>
      <c r="R227" s="438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26"/>
      <c r="AN227" s="26"/>
      <c r="AO227" s="26"/>
      <c r="AP227" s="26"/>
      <c r="AQ227" s="26"/>
      <c r="AR227" s="26"/>
      <c r="AS227" s="26"/>
      <c r="AT227" s="26"/>
      <c r="AU227" s="26"/>
      <c r="AV227" s="26"/>
      <c r="AW227" s="26"/>
      <c r="AX227" s="26"/>
      <c r="AY227" s="26"/>
      <c r="AZ227" s="26"/>
      <c r="BA227" s="26"/>
      <c r="BB227" s="26"/>
      <c r="BC227" s="26"/>
      <c r="BD227" s="26"/>
      <c r="BE227" s="26"/>
      <c r="BF227" s="26"/>
      <c r="BG227" s="26"/>
      <c r="BH227" s="26"/>
      <c r="BI227" s="26"/>
      <c r="BJ227" s="26"/>
      <c r="BK227" s="26"/>
    </row>
    <row r="228" spans="1:63" x14ac:dyDescent="0.2">
      <c r="A228" s="26"/>
      <c r="B228" s="438"/>
      <c r="C228" s="438"/>
      <c r="D228" s="438"/>
      <c r="E228" s="438"/>
      <c r="F228" s="438"/>
      <c r="G228" s="438"/>
      <c r="H228" s="438"/>
      <c r="I228" s="438"/>
      <c r="J228" s="438"/>
      <c r="K228" s="438"/>
      <c r="L228" s="438"/>
      <c r="M228" s="438"/>
      <c r="N228" s="438"/>
      <c r="O228" s="438"/>
      <c r="P228" s="438"/>
      <c r="Q228" s="438"/>
      <c r="R228" s="438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  <c r="AN228" s="26"/>
      <c r="AO228" s="26"/>
      <c r="AP228" s="26"/>
      <c r="AQ228" s="26"/>
      <c r="AR228" s="26"/>
      <c r="AS228" s="26"/>
      <c r="AT228" s="26"/>
      <c r="AU228" s="26"/>
      <c r="AV228" s="26"/>
      <c r="AW228" s="26"/>
      <c r="AX228" s="26"/>
      <c r="AY228" s="26"/>
      <c r="AZ228" s="26"/>
      <c r="BA228" s="26"/>
      <c r="BB228" s="26"/>
      <c r="BC228" s="26"/>
      <c r="BD228" s="26"/>
      <c r="BE228" s="26"/>
      <c r="BF228" s="26"/>
      <c r="BG228" s="26"/>
      <c r="BH228" s="26"/>
      <c r="BI228" s="26"/>
      <c r="BJ228" s="26"/>
      <c r="BK228" s="26"/>
    </row>
    <row r="229" spans="1:63" x14ac:dyDescent="0.2">
      <c r="A229" s="26"/>
      <c r="B229" s="438"/>
      <c r="C229" s="438"/>
      <c r="D229" s="438"/>
      <c r="E229" s="438"/>
      <c r="F229" s="438"/>
      <c r="G229" s="438"/>
      <c r="H229" s="438"/>
      <c r="I229" s="438"/>
      <c r="J229" s="438"/>
      <c r="K229" s="438"/>
      <c r="L229" s="438"/>
      <c r="M229" s="438"/>
      <c r="N229" s="438"/>
      <c r="O229" s="438"/>
      <c r="P229" s="438"/>
      <c r="Q229" s="438"/>
      <c r="R229" s="438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26"/>
      <c r="AN229" s="26"/>
      <c r="AO229" s="26"/>
      <c r="AP229" s="26"/>
      <c r="AQ229" s="26"/>
      <c r="AR229" s="26"/>
      <c r="AS229" s="26"/>
      <c r="AT229" s="26"/>
      <c r="AU229" s="26"/>
      <c r="AV229" s="26"/>
      <c r="AW229" s="26"/>
      <c r="AX229" s="26"/>
      <c r="AY229" s="26"/>
      <c r="AZ229" s="26"/>
      <c r="BA229" s="26"/>
      <c r="BB229" s="26"/>
      <c r="BC229" s="26"/>
      <c r="BD229" s="26"/>
      <c r="BE229" s="26"/>
      <c r="BF229" s="26"/>
      <c r="BG229" s="26"/>
      <c r="BH229" s="26"/>
      <c r="BI229" s="26"/>
      <c r="BJ229" s="26"/>
      <c r="BK229" s="26"/>
    </row>
    <row r="230" spans="1:63" x14ac:dyDescent="0.2">
      <c r="A230" s="26"/>
      <c r="B230" s="438"/>
      <c r="C230" s="438"/>
      <c r="D230" s="438"/>
      <c r="E230" s="438"/>
      <c r="F230" s="438"/>
      <c r="G230" s="438"/>
      <c r="H230" s="438"/>
      <c r="I230" s="438"/>
      <c r="J230" s="438"/>
      <c r="K230" s="438"/>
      <c r="L230" s="438"/>
      <c r="M230" s="438"/>
      <c r="N230" s="438"/>
      <c r="O230" s="438"/>
      <c r="P230" s="438"/>
      <c r="Q230" s="438"/>
      <c r="R230" s="438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26"/>
      <c r="AN230" s="26"/>
      <c r="AO230" s="26"/>
      <c r="AP230" s="26"/>
      <c r="AQ230" s="26"/>
      <c r="AR230" s="26"/>
      <c r="AS230" s="26"/>
      <c r="AT230" s="26"/>
      <c r="AU230" s="26"/>
      <c r="AV230" s="26"/>
      <c r="AW230" s="26"/>
      <c r="AX230" s="26"/>
      <c r="AY230" s="26"/>
      <c r="AZ230" s="26"/>
      <c r="BA230" s="26"/>
      <c r="BB230" s="26"/>
      <c r="BC230" s="26"/>
      <c r="BD230" s="26"/>
      <c r="BE230" s="26"/>
      <c r="BF230" s="26"/>
      <c r="BG230" s="26"/>
      <c r="BH230" s="26"/>
      <c r="BI230" s="26"/>
      <c r="BJ230" s="26"/>
      <c r="BK230" s="26"/>
    </row>
    <row r="231" spans="1:63" x14ac:dyDescent="0.2">
      <c r="A231" s="26"/>
      <c r="B231" s="438"/>
      <c r="C231" s="438"/>
      <c r="D231" s="438"/>
      <c r="E231" s="438"/>
      <c r="F231" s="438"/>
      <c r="G231" s="438"/>
      <c r="H231" s="438"/>
      <c r="I231" s="438"/>
      <c r="J231" s="438"/>
      <c r="K231" s="438"/>
      <c r="L231" s="438"/>
      <c r="M231" s="438"/>
      <c r="N231" s="438"/>
      <c r="O231" s="438"/>
      <c r="P231" s="438"/>
      <c r="Q231" s="438"/>
      <c r="R231" s="438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  <c r="AM231" s="26"/>
      <c r="AN231" s="26"/>
      <c r="AO231" s="26"/>
      <c r="AP231" s="26"/>
      <c r="AQ231" s="26"/>
      <c r="AR231" s="26"/>
      <c r="AS231" s="26"/>
      <c r="AT231" s="26"/>
      <c r="AU231" s="26"/>
      <c r="AV231" s="26"/>
      <c r="AW231" s="26"/>
      <c r="AX231" s="26"/>
      <c r="AY231" s="26"/>
      <c r="AZ231" s="26"/>
      <c r="BA231" s="26"/>
      <c r="BB231" s="26"/>
      <c r="BC231" s="26"/>
      <c r="BD231" s="26"/>
      <c r="BE231" s="26"/>
      <c r="BF231" s="26"/>
      <c r="BG231" s="26"/>
      <c r="BH231" s="26"/>
      <c r="BI231" s="26"/>
      <c r="BJ231" s="26"/>
      <c r="BK231" s="26"/>
    </row>
    <row r="232" spans="1:63" x14ac:dyDescent="0.2">
      <c r="A232" s="26"/>
      <c r="B232" s="438"/>
      <c r="C232" s="438"/>
      <c r="D232" s="438"/>
      <c r="E232" s="438"/>
      <c r="F232" s="438"/>
      <c r="G232" s="438"/>
      <c r="H232" s="438"/>
      <c r="I232" s="438"/>
      <c r="J232" s="438"/>
      <c r="K232" s="438"/>
      <c r="L232" s="438"/>
      <c r="M232" s="438"/>
      <c r="N232" s="438"/>
      <c r="O232" s="438"/>
      <c r="P232" s="438"/>
      <c r="Q232" s="438"/>
      <c r="R232" s="438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  <c r="AM232" s="26"/>
      <c r="AN232" s="26"/>
      <c r="AO232" s="26"/>
      <c r="AP232" s="26"/>
      <c r="AQ232" s="26"/>
      <c r="AR232" s="26"/>
      <c r="AS232" s="26"/>
      <c r="AT232" s="26"/>
      <c r="AU232" s="26"/>
      <c r="AV232" s="26"/>
      <c r="AW232" s="26"/>
      <c r="AX232" s="26"/>
      <c r="AY232" s="26"/>
      <c r="AZ232" s="26"/>
      <c r="BA232" s="26"/>
      <c r="BB232" s="26"/>
      <c r="BC232" s="26"/>
      <c r="BD232" s="26"/>
      <c r="BE232" s="26"/>
      <c r="BF232" s="26"/>
      <c r="BG232" s="26"/>
      <c r="BH232" s="26"/>
      <c r="BI232" s="26"/>
      <c r="BJ232" s="26"/>
      <c r="BK232" s="26"/>
    </row>
    <row r="233" spans="1:63" x14ac:dyDescent="0.2">
      <c r="A233" s="26"/>
      <c r="B233" s="438"/>
      <c r="C233" s="438"/>
      <c r="D233" s="438"/>
      <c r="E233" s="438"/>
      <c r="F233" s="438"/>
      <c r="G233" s="438"/>
      <c r="H233" s="438"/>
      <c r="I233" s="438"/>
      <c r="J233" s="438"/>
      <c r="K233" s="438"/>
      <c r="L233" s="438"/>
      <c r="M233" s="438"/>
      <c r="N233" s="438"/>
      <c r="O233" s="438"/>
      <c r="P233" s="438"/>
      <c r="Q233" s="438"/>
      <c r="R233" s="438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  <c r="AM233" s="26"/>
      <c r="AN233" s="26"/>
      <c r="AO233" s="26"/>
      <c r="AP233" s="26"/>
      <c r="AQ233" s="26"/>
      <c r="AR233" s="26"/>
      <c r="AS233" s="26"/>
      <c r="AT233" s="26"/>
      <c r="AU233" s="26"/>
      <c r="AV233" s="26"/>
      <c r="AW233" s="26"/>
      <c r="AX233" s="26"/>
      <c r="AY233" s="26"/>
      <c r="AZ233" s="26"/>
      <c r="BA233" s="26"/>
      <c r="BB233" s="26"/>
      <c r="BC233" s="26"/>
      <c r="BD233" s="26"/>
      <c r="BE233" s="26"/>
      <c r="BF233" s="26"/>
      <c r="BG233" s="26"/>
      <c r="BH233" s="26"/>
      <c r="BI233" s="26"/>
      <c r="BJ233" s="26"/>
      <c r="BK233" s="26"/>
    </row>
    <row r="234" spans="1:63" x14ac:dyDescent="0.2">
      <c r="A234" s="26"/>
      <c r="B234" s="438"/>
      <c r="C234" s="438"/>
      <c r="D234" s="438"/>
      <c r="E234" s="438"/>
      <c r="F234" s="438"/>
      <c r="G234" s="438"/>
      <c r="H234" s="438"/>
      <c r="I234" s="438"/>
      <c r="J234" s="438"/>
      <c r="K234" s="438"/>
      <c r="L234" s="438"/>
      <c r="M234" s="438"/>
      <c r="N234" s="438"/>
      <c r="O234" s="438"/>
      <c r="P234" s="438"/>
      <c r="Q234" s="438"/>
      <c r="R234" s="438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  <c r="AN234" s="26"/>
      <c r="AO234" s="26"/>
      <c r="AP234" s="26"/>
      <c r="AQ234" s="26"/>
      <c r="AR234" s="26"/>
      <c r="AS234" s="26"/>
      <c r="AT234" s="26"/>
      <c r="AU234" s="26"/>
      <c r="AV234" s="26"/>
      <c r="AW234" s="26"/>
      <c r="AX234" s="26"/>
      <c r="AY234" s="26"/>
      <c r="AZ234" s="26"/>
      <c r="BA234" s="26"/>
      <c r="BB234" s="26"/>
      <c r="BC234" s="26"/>
      <c r="BD234" s="26"/>
      <c r="BE234" s="26"/>
      <c r="BF234" s="26"/>
      <c r="BG234" s="26"/>
      <c r="BH234" s="26"/>
      <c r="BI234" s="26"/>
      <c r="BJ234" s="26"/>
      <c r="BK234" s="26"/>
    </row>
    <row r="235" spans="1:63" x14ac:dyDescent="0.2">
      <c r="A235" s="26"/>
      <c r="B235" s="438"/>
      <c r="C235" s="438"/>
      <c r="D235" s="438"/>
      <c r="E235" s="438"/>
      <c r="F235" s="438"/>
      <c r="G235" s="438"/>
      <c r="H235" s="438"/>
      <c r="I235" s="438"/>
      <c r="J235" s="438"/>
      <c r="K235" s="438"/>
      <c r="L235" s="438"/>
      <c r="M235" s="438"/>
      <c r="N235" s="438"/>
      <c r="O235" s="438"/>
      <c r="P235" s="438"/>
      <c r="Q235" s="438"/>
      <c r="R235" s="438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26"/>
      <c r="AO235" s="26"/>
      <c r="AP235" s="26"/>
      <c r="AQ235" s="26"/>
      <c r="AR235" s="26"/>
      <c r="AS235" s="26"/>
      <c r="AT235" s="26"/>
      <c r="AU235" s="26"/>
      <c r="AV235" s="26"/>
      <c r="AW235" s="26"/>
      <c r="AX235" s="26"/>
      <c r="AY235" s="26"/>
      <c r="AZ235" s="26"/>
      <c r="BA235" s="26"/>
      <c r="BB235" s="26"/>
      <c r="BC235" s="26"/>
      <c r="BD235" s="26"/>
      <c r="BE235" s="26"/>
      <c r="BF235" s="26"/>
      <c r="BG235" s="26"/>
      <c r="BH235" s="26"/>
      <c r="BI235" s="26"/>
      <c r="BJ235" s="26"/>
      <c r="BK235" s="26"/>
    </row>
    <row r="236" spans="1:63" x14ac:dyDescent="0.2">
      <c r="A236" s="26"/>
      <c r="B236" s="438"/>
      <c r="C236" s="438"/>
      <c r="D236" s="438"/>
      <c r="E236" s="438"/>
      <c r="F236" s="438"/>
      <c r="G236" s="438"/>
      <c r="H236" s="438"/>
      <c r="I236" s="438"/>
      <c r="J236" s="438"/>
      <c r="K236" s="438"/>
      <c r="L236" s="438"/>
      <c r="M236" s="438"/>
      <c r="N236" s="438"/>
      <c r="O236" s="438"/>
      <c r="P236" s="438"/>
      <c r="Q236" s="438"/>
      <c r="R236" s="438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  <c r="AM236" s="26"/>
      <c r="AN236" s="26"/>
      <c r="AO236" s="26"/>
      <c r="AP236" s="26"/>
      <c r="AQ236" s="26"/>
      <c r="AR236" s="26"/>
      <c r="AS236" s="26"/>
      <c r="AT236" s="26"/>
      <c r="AU236" s="26"/>
      <c r="AV236" s="26"/>
      <c r="AW236" s="26"/>
      <c r="AX236" s="26"/>
      <c r="AY236" s="26"/>
      <c r="AZ236" s="26"/>
      <c r="BA236" s="26"/>
      <c r="BB236" s="26"/>
      <c r="BC236" s="26"/>
      <c r="BD236" s="26"/>
      <c r="BE236" s="26"/>
      <c r="BF236" s="26"/>
      <c r="BG236" s="26"/>
      <c r="BH236" s="26"/>
      <c r="BI236" s="26"/>
      <c r="BJ236" s="26"/>
      <c r="BK236" s="26"/>
    </row>
    <row r="237" spans="1:63" x14ac:dyDescent="0.2">
      <c r="A237" s="26"/>
      <c r="B237" s="438"/>
      <c r="C237" s="438"/>
      <c r="D237" s="438"/>
      <c r="E237" s="438"/>
      <c r="F237" s="438"/>
      <c r="G237" s="438"/>
      <c r="H237" s="438"/>
      <c r="I237" s="438"/>
      <c r="J237" s="438"/>
      <c r="K237" s="438"/>
      <c r="L237" s="438"/>
      <c r="M237" s="438"/>
      <c r="N237" s="438"/>
      <c r="O237" s="438"/>
      <c r="P237" s="438"/>
      <c r="Q237" s="438"/>
      <c r="R237" s="438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  <c r="AM237" s="26"/>
      <c r="AN237" s="26"/>
      <c r="AO237" s="26"/>
      <c r="AP237" s="26"/>
      <c r="AQ237" s="26"/>
      <c r="AR237" s="26"/>
      <c r="AS237" s="26"/>
      <c r="AT237" s="26"/>
      <c r="AU237" s="26"/>
      <c r="AV237" s="26"/>
      <c r="AW237" s="26"/>
      <c r="AX237" s="26"/>
      <c r="AY237" s="26"/>
      <c r="AZ237" s="26"/>
      <c r="BA237" s="26"/>
      <c r="BB237" s="26"/>
      <c r="BC237" s="26"/>
      <c r="BD237" s="26"/>
      <c r="BE237" s="26"/>
      <c r="BF237" s="26"/>
      <c r="BG237" s="26"/>
      <c r="BH237" s="26"/>
      <c r="BI237" s="26"/>
      <c r="BJ237" s="26"/>
      <c r="BK237" s="26"/>
    </row>
    <row r="238" spans="1:63" x14ac:dyDescent="0.2">
      <c r="A238" s="26"/>
      <c r="B238" s="438"/>
      <c r="C238" s="438"/>
      <c r="D238" s="438"/>
      <c r="E238" s="438"/>
      <c r="F238" s="438"/>
      <c r="G238" s="438"/>
      <c r="H238" s="438"/>
      <c r="I238" s="438"/>
      <c r="J238" s="438"/>
      <c r="K238" s="438"/>
      <c r="L238" s="438"/>
      <c r="M238" s="438"/>
      <c r="N238" s="438"/>
      <c r="O238" s="438"/>
      <c r="P238" s="438"/>
      <c r="Q238" s="438"/>
      <c r="R238" s="438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26"/>
      <c r="AO238" s="26"/>
      <c r="AP238" s="26"/>
      <c r="AQ238" s="26"/>
      <c r="AR238" s="26"/>
      <c r="AS238" s="26"/>
      <c r="AT238" s="26"/>
      <c r="AU238" s="26"/>
      <c r="AV238" s="26"/>
      <c r="AW238" s="26"/>
      <c r="AX238" s="26"/>
      <c r="AY238" s="26"/>
      <c r="AZ238" s="26"/>
      <c r="BA238" s="26"/>
      <c r="BB238" s="26"/>
      <c r="BC238" s="26"/>
      <c r="BD238" s="26"/>
      <c r="BE238" s="26"/>
      <c r="BF238" s="26"/>
      <c r="BG238" s="26"/>
      <c r="BH238" s="26"/>
      <c r="BI238" s="26"/>
      <c r="BJ238" s="26"/>
      <c r="BK238" s="26"/>
    </row>
    <row r="239" spans="1:63" x14ac:dyDescent="0.2">
      <c r="A239" s="26"/>
      <c r="B239" s="438"/>
      <c r="C239" s="438"/>
      <c r="D239" s="438"/>
      <c r="E239" s="438"/>
      <c r="F239" s="438"/>
      <c r="G239" s="438"/>
      <c r="H239" s="438"/>
      <c r="I239" s="438"/>
      <c r="J239" s="438"/>
      <c r="K239" s="438"/>
      <c r="L239" s="438"/>
      <c r="M239" s="438"/>
      <c r="N239" s="438"/>
      <c r="O239" s="438"/>
      <c r="P239" s="438"/>
      <c r="Q239" s="438"/>
      <c r="R239" s="438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26"/>
      <c r="AN239" s="26"/>
      <c r="AO239" s="26"/>
      <c r="AP239" s="26"/>
      <c r="AQ239" s="26"/>
      <c r="AR239" s="26"/>
      <c r="AS239" s="26"/>
      <c r="AT239" s="26"/>
      <c r="AU239" s="26"/>
      <c r="AV239" s="26"/>
      <c r="AW239" s="26"/>
      <c r="AX239" s="26"/>
      <c r="AY239" s="26"/>
      <c r="AZ239" s="26"/>
      <c r="BA239" s="26"/>
      <c r="BB239" s="26"/>
      <c r="BC239" s="26"/>
      <c r="BD239" s="26"/>
      <c r="BE239" s="26"/>
      <c r="BF239" s="26"/>
      <c r="BG239" s="26"/>
      <c r="BH239" s="26"/>
      <c r="BI239" s="26"/>
      <c r="BJ239" s="26"/>
      <c r="BK239" s="26"/>
    </row>
    <row r="240" spans="1:63" x14ac:dyDescent="0.2">
      <c r="A240" s="26"/>
      <c r="B240" s="438"/>
      <c r="C240" s="438"/>
      <c r="D240" s="438"/>
      <c r="E240" s="438"/>
      <c r="F240" s="438"/>
      <c r="G240" s="438"/>
      <c r="H240" s="438"/>
      <c r="I240" s="438"/>
      <c r="J240" s="438"/>
      <c r="K240" s="438"/>
      <c r="L240" s="438"/>
      <c r="M240" s="438"/>
      <c r="N240" s="438"/>
      <c r="O240" s="438"/>
      <c r="P240" s="438"/>
      <c r="Q240" s="438"/>
      <c r="R240" s="438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  <c r="AM240" s="26"/>
      <c r="AN240" s="26"/>
      <c r="AO240" s="26"/>
      <c r="AP240" s="26"/>
      <c r="AQ240" s="26"/>
      <c r="AR240" s="26"/>
      <c r="AS240" s="26"/>
      <c r="AT240" s="26"/>
      <c r="AU240" s="26"/>
      <c r="AV240" s="26"/>
      <c r="AW240" s="26"/>
      <c r="AX240" s="26"/>
      <c r="AY240" s="26"/>
      <c r="AZ240" s="26"/>
      <c r="BA240" s="26"/>
      <c r="BB240" s="26"/>
      <c r="BC240" s="26"/>
      <c r="BD240" s="26"/>
      <c r="BE240" s="26"/>
      <c r="BF240" s="26"/>
      <c r="BG240" s="26"/>
      <c r="BH240" s="26"/>
      <c r="BI240" s="26"/>
      <c r="BJ240" s="26"/>
      <c r="BK240" s="26"/>
    </row>
    <row r="241" spans="1:63" x14ac:dyDescent="0.2">
      <c r="A241" s="26"/>
      <c r="B241" s="438"/>
      <c r="C241" s="438"/>
      <c r="D241" s="438"/>
      <c r="E241" s="438"/>
      <c r="F241" s="438"/>
      <c r="G241" s="438"/>
      <c r="H241" s="438"/>
      <c r="I241" s="438"/>
      <c r="J241" s="438"/>
      <c r="K241" s="438"/>
      <c r="L241" s="438"/>
      <c r="M241" s="438"/>
      <c r="N241" s="438"/>
      <c r="O241" s="438"/>
      <c r="P241" s="438"/>
      <c r="Q241" s="438"/>
      <c r="R241" s="438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  <c r="AM241" s="26"/>
      <c r="AN241" s="26"/>
      <c r="AO241" s="26"/>
      <c r="AP241" s="26"/>
      <c r="AQ241" s="26"/>
      <c r="AR241" s="26"/>
      <c r="AS241" s="26"/>
      <c r="AT241" s="26"/>
      <c r="AU241" s="26"/>
      <c r="AV241" s="26"/>
      <c r="AW241" s="26"/>
      <c r="AX241" s="26"/>
      <c r="AY241" s="26"/>
      <c r="AZ241" s="26"/>
      <c r="BA241" s="26"/>
      <c r="BB241" s="26"/>
      <c r="BC241" s="26"/>
      <c r="BD241" s="26"/>
      <c r="BE241" s="26"/>
      <c r="BF241" s="26"/>
      <c r="BG241" s="26"/>
      <c r="BH241" s="26"/>
      <c r="BI241" s="26"/>
      <c r="BJ241" s="26"/>
      <c r="BK241" s="26"/>
    </row>
    <row r="242" spans="1:63" x14ac:dyDescent="0.2">
      <c r="A242" s="26"/>
      <c r="B242" s="438"/>
      <c r="C242" s="438"/>
      <c r="D242" s="438"/>
      <c r="E242" s="438"/>
      <c r="F242" s="438"/>
      <c r="G242" s="438"/>
      <c r="H242" s="438"/>
      <c r="I242" s="438"/>
      <c r="J242" s="438"/>
      <c r="K242" s="438"/>
      <c r="L242" s="438"/>
      <c r="M242" s="438"/>
      <c r="N242" s="438"/>
      <c r="O242" s="438"/>
      <c r="P242" s="438"/>
      <c r="Q242" s="438"/>
      <c r="R242" s="438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  <c r="AN242" s="26"/>
      <c r="AO242" s="26"/>
      <c r="AP242" s="26"/>
      <c r="AQ242" s="26"/>
      <c r="AR242" s="26"/>
      <c r="AS242" s="26"/>
      <c r="AT242" s="26"/>
      <c r="AU242" s="26"/>
      <c r="AV242" s="26"/>
      <c r="AW242" s="26"/>
      <c r="AX242" s="26"/>
      <c r="AY242" s="26"/>
      <c r="AZ242" s="26"/>
      <c r="BA242" s="26"/>
      <c r="BB242" s="26"/>
      <c r="BC242" s="26"/>
      <c r="BD242" s="26"/>
      <c r="BE242" s="26"/>
      <c r="BF242" s="26"/>
      <c r="BG242" s="26"/>
      <c r="BH242" s="26"/>
      <c r="BI242" s="26"/>
      <c r="BJ242" s="26"/>
      <c r="BK242" s="26"/>
    </row>
    <row r="243" spans="1:63" x14ac:dyDescent="0.2">
      <c r="A243" s="26"/>
      <c r="B243" s="438"/>
      <c r="C243" s="438"/>
      <c r="D243" s="438"/>
      <c r="E243" s="438"/>
      <c r="F243" s="438"/>
      <c r="G243" s="438"/>
      <c r="H243" s="438"/>
      <c r="I243" s="438"/>
      <c r="J243" s="438"/>
      <c r="K243" s="438"/>
      <c r="L243" s="438"/>
      <c r="M243" s="438"/>
      <c r="N243" s="438"/>
      <c r="O243" s="438"/>
      <c r="P243" s="438"/>
      <c r="Q243" s="438"/>
      <c r="R243" s="438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  <c r="AJ243" s="26"/>
      <c r="AK243" s="26"/>
      <c r="AL243" s="26"/>
      <c r="AM243" s="26"/>
      <c r="AN243" s="26"/>
      <c r="AO243" s="26"/>
      <c r="AP243" s="26"/>
      <c r="AQ243" s="26"/>
      <c r="AR243" s="26"/>
      <c r="AS243" s="26"/>
      <c r="AT243" s="26"/>
      <c r="AU243" s="26"/>
      <c r="AV243" s="26"/>
      <c r="AW243" s="26"/>
      <c r="AX243" s="26"/>
      <c r="AY243" s="26"/>
      <c r="AZ243" s="26"/>
      <c r="BA243" s="26"/>
      <c r="BB243" s="26"/>
      <c r="BC243" s="26"/>
      <c r="BD243" s="26"/>
      <c r="BE243" s="26"/>
      <c r="BF243" s="26"/>
      <c r="BG243" s="26"/>
      <c r="BH243" s="26"/>
      <c r="BI243" s="26"/>
      <c r="BJ243" s="26"/>
      <c r="BK243" s="26"/>
    </row>
    <row r="244" spans="1:63" x14ac:dyDescent="0.2">
      <c r="A244" s="26"/>
      <c r="B244" s="438"/>
      <c r="C244" s="438"/>
      <c r="D244" s="438"/>
      <c r="E244" s="438"/>
      <c r="F244" s="438"/>
      <c r="G244" s="438"/>
      <c r="H244" s="438"/>
      <c r="I244" s="438"/>
      <c r="J244" s="438"/>
      <c r="K244" s="438"/>
      <c r="L244" s="438"/>
      <c r="M244" s="438"/>
      <c r="N244" s="438"/>
      <c r="O244" s="438"/>
      <c r="P244" s="438"/>
      <c r="Q244" s="438"/>
      <c r="R244" s="438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  <c r="AM244" s="26"/>
      <c r="AN244" s="26"/>
      <c r="AO244" s="26"/>
      <c r="AP244" s="26"/>
      <c r="AQ244" s="26"/>
      <c r="AR244" s="26"/>
      <c r="AS244" s="26"/>
      <c r="AT244" s="26"/>
      <c r="AU244" s="26"/>
      <c r="AV244" s="26"/>
      <c r="AW244" s="26"/>
      <c r="AX244" s="26"/>
      <c r="AY244" s="26"/>
      <c r="AZ244" s="26"/>
      <c r="BA244" s="26"/>
      <c r="BB244" s="26"/>
      <c r="BC244" s="26"/>
      <c r="BD244" s="26"/>
      <c r="BE244" s="26"/>
      <c r="BF244" s="26"/>
      <c r="BG244" s="26"/>
      <c r="BH244" s="26"/>
      <c r="BI244" s="26"/>
      <c r="BJ244" s="26"/>
      <c r="BK244" s="26"/>
    </row>
    <row r="245" spans="1:63" x14ac:dyDescent="0.2">
      <c r="A245" s="26"/>
      <c r="B245" s="438"/>
      <c r="C245" s="438"/>
      <c r="D245" s="438"/>
      <c r="E245" s="438"/>
      <c r="F245" s="438"/>
      <c r="G245" s="438"/>
      <c r="H245" s="438"/>
      <c r="I245" s="438"/>
      <c r="J245" s="438"/>
      <c r="K245" s="438"/>
      <c r="L245" s="438"/>
      <c r="M245" s="438"/>
      <c r="N245" s="438"/>
      <c r="O245" s="438"/>
      <c r="P245" s="438"/>
      <c r="Q245" s="438"/>
      <c r="R245" s="438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  <c r="AM245" s="26"/>
      <c r="AN245" s="26"/>
      <c r="AO245" s="26"/>
      <c r="AP245" s="26"/>
      <c r="AQ245" s="26"/>
      <c r="AR245" s="26"/>
      <c r="AS245" s="26"/>
      <c r="AT245" s="26"/>
      <c r="AU245" s="26"/>
      <c r="AV245" s="26"/>
      <c r="AW245" s="26"/>
      <c r="AX245" s="26"/>
      <c r="AY245" s="26"/>
      <c r="AZ245" s="26"/>
      <c r="BA245" s="26"/>
      <c r="BB245" s="26"/>
      <c r="BC245" s="26"/>
      <c r="BD245" s="26"/>
      <c r="BE245" s="26"/>
      <c r="BF245" s="26"/>
      <c r="BG245" s="26"/>
      <c r="BH245" s="26"/>
      <c r="BI245" s="26"/>
      <c r="BJ245" s="26"/>
      <c r="BK245" s="26"/>
    </row>
    <row r="246" spans="1:63" x14ac:dyDescent="0.2">
      <c r="A246" s="26"/>
      <c r="B246" s="438"/>
      <c r="C246" s="438"/>
      <c r="D246" s="438"/>
      <c r="E246" s="438"/>
      <c r="F246" s="438"/>
      <c r="G246" s="438"/>
      <c r="H246" s="438"/>
      <c r="I246" s="438"/>
      <c r="J246" s="438"/>
      <c r="K246" s="438"/>
      <c r="L246" s="438"/>
      <c r="M246" s="438"/>
      <c r="N246" s="438"/>
      <c r="O246" s="438"/>
      <c r="P246" s="438"/>
      <c r="Q246" s="438"/>
      <c r="R246" s="438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  <c r="AJ246" s="26"/>
      <c r="AK246" s="26"/>
      <c r="AL246" s="26"/>
      <c r="AM246" s="26"/>
      <c r="AN246" s="26"/>
      <c r="AO246" s="26"/>
      <c r="AP246" s="26"/>
      <c r="AQ246" s="26"/>
      <c r="AR246" s="26"/>
      <c r="AS246" s="26"/>
      <c r="AT246" s="26"/>
      <c r="AU246" s="26"/>
      <c r="AV246" s="26"/>
      <c r="AW246" s="26"/>
      <c r="AX246" s="26"/>
      <c r="AY246" s="26"/>
      <c r="AZ246" s="26"/>
      <c r="BA246" s="26"/>
      <c r="BB246" s="26"/>
      <c r="BC246" s="26"/>
      <c r="BD246" s="26"/>
      <c r="BE246" s="26"/>
      <c r="BF246" s="26"/>
      <c r="BG246" s="26"/>
      <c r="BH246" s="26"/>
      <c r="BI246" s="26"/>
      <c r="BJ246" s="26"/>
      <c r="BK246" s="26"/>
    </row>
    <row r="247" spans="1:63" x14ac:dyDescent="0.2">
      <c r="A247" s="26"/>
      <c r="B247" s="438"/>
      <c r="C247" s="438"/>
      <c r="D247" s="438"/>
      <c r="E247" s="438"/>
      <c r="F247" s="438"/>
      <c r="G247" s="438"/>
      <c r="H247" s="438"/>
      <c r="I247" s="438"/>
      <c r="J247" s="438"/>
      <c r="K247" s="438"/>
      <c r="L247" s="438"/>
      <c r="M247" s="438"/>
      <c r="N247" s="438"/>
      <c r="O247" s="438"/>
      <c r="P247" s="438"/>
      <c r="Q247" s="438"/>
      <c r="R247" s="438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  <c r="AM247" s="26"/>
      <c r="AN247" s="26"/>
      <c r="AO247" s="26"/>
      <c r="AP247" s="26"/>
      <c r="AQ247" s="26"/>
      <c r="AR247" s="26"/>
      <c r="AS247" s="26"/>
      <c r="AT247" s="26"/>
      <c r="AU247" s="26"/>
      <c r="AV247" s="26"/>
      <c r="AW247" s="26"/>
      <c r="AX247" s="26"/>
      <c r="AY247" s="26"/>
      <c r="AZ247" s="26"/>
      <c r="BA247" s="26"/>
      <c r="BB247" s="26"/>
      <c r="BC247" s="26"/>
      <c r="BD247" s="26"/>
      <c r="BE247" s="26"/>
      <c r="BF247" s="26"/>
      <c r="BG247" s="26"/>
      <c r="BH247" s="26"/>
      <c r="BI247" s="26"/>
      <c r="BJ247" s="26"/>
      <c r="BK247" s="26"/>
    </row>
    <row r="248" spans="1:63" x14ac:dyDescent="0.2">
      <c r="A248" s="26"/>
      <c r="B248" s="438"/>
      <c r="C248" s="438"/>
      <c r="D248" s="438"/>
      <c r="E248" s="438"/>
      <c r="F248" s="438"/>
      <c r="G248" s="438"/>
      <c r="H248" s="438"/>
      <c r="I248" s="438"/>
      <c r="J248" s="438"/>
      <c r="K248" s="438"/>
      <c r="L248" s="438"/>
      <c r="M248" s="438"/>
      <c r="N248" s="438"/>
      <c r="O248" s="438"/>
      <c r="P248" s="438"/>
      <c r="Q248" s="438"/>
      <c r="R248" s="438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  <c r="AO248" s="26"/>
      <c r="AP248" s="26"/>
      <c r="AQ248" s="26"/>
      <c r="AR248" s="26"/>
      <c r="AS248" s="26"/>
      <c r="AT248" s="26"/>
      <c r="AU248" s="26"/>
      <c r="AV248" s="26"/>
      <c r="AW248" s="26"/>
      <c r="AX248" s="26"/>
      <c r="AY248" s="26"/>
      <c r="AZ248" s="26"/>
      <c r="BA248" s="26"/>
      <c r="BB248" s="26"/>
      <c r="BC248" s="26"/>
      <c r="BD248" s="26"/>
      <c r="BE248" s="26"/>
      <c r="BF248" s="26"/>
      <c r="BG248" s="26"/>
      <c r="BH248" s="26"/>
      <c r="BI248" s="26"/>
      <c r="BJ248" s="26"/>
      <c r="BK248" s="26"/>
    </row>
    <row r="249" spans="1:63" x14ac:dyDescent="0.2">
      <c r="A249" s="26"/>
      <c r="B249" s="438"/>
      <c r="C249" s="438"/>
      <c r="D249" s="438"/>
      <c r="E249" s="438"/>
      <c r="F249" s="438"/>
      <c r="G249" s="438"/>
      <c r="H249" s="438"/>
      <c r="I249" s="438"/>
      <c r="J249" s="438"/>
      <c r="K249" s="438"/>
      <c r="L249" s="438"/>
      <c r="M249" s="438"/>
      <c r="N249" s="438"/>
      <c r="O249" s="438"/>
      <c r="P249" s="438"/>
      <c r="Q249" s="438"/>
      <c r="R249" s="438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  <c r="AJ249" s="26"/>
      <c r="AK249" s="26"/>
      <c r="AL249" s="26"/>
      <c r="AM249" s="26"/>
      <c r="AN249" s="26"/>
      <c r="AO249" s="26"/>
      <c r="AP249" s="26"/>
      <c r="AQ249" s="26"/>
      <c r="AR249" s="26"/>
      <c r="AS249" s="26"/>
      <c r="AT249" s="26"/>
      <c r="AU249" s="26"/>
      <c r="AV249" s="26"/>
      <c r="AW249" s="26"/>
      <c r="AX249" s="26"/>
      <c r="AY249" s="26"/>
      <c r="AZ249" s="26"/>
      <c r="BA249" s="26"/>
      <c r="BB249" s="26"/>
      <c r="BC249" s="26"/>
      <c r="BD249" s="26"/>
      <c r="BE249" s="26"/>
      <c r="BF249" s="26"/>
      <c r="BG249" s="26"/>
      <c r="BH249" s="26"/>
      <c r="BI249" s="26"/>
      <c r="BJ249" s="26"/>
      <c r="BK249" s="26"/>
    </row>
    <row r="250" spans="1:63" x14ac:dyDescent="0.2">
      <c r="A250" s="26"/>
      <c r="B250" s="438"/>
      <c r="C250" s="438"/>
      <c r="D250" s="438"/>
      <c r="E250" s="438"/>
      <c r="F250" s="438"/>
      <c r="G250" s="438"/>
      <c r="H250" s="438"/>
      <c r="I250" s="438"/>
      <c r="J250" s="438"/>
      <c r="K250" s="438"/>
      <c r="L250" s="438"/>
      <c r="M250" s="438"/>
      <c r="N250" s="438"/>
      <c r="O250" s="438"/>
      <c r="P250" s="438"/>
      <c r="Q250" s="438"/>
      <c r="R250" s="438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  <c r="AM250" s="26"/>
      <c r="AN250" s="26"/>
      <c r="AO250" s="26"/>
      <c r="AP250" s="26"/>
      <c r="AQ250" s="26"/>
      <c r="AR250" s="26"/>
      <c r="AS250" s="26"/>
      <c r="AT250" s="26"/>
      <c r="AU250" s="26"/>
      <c r="AV250" s="26"/>
      <c r="AW250" s="26"/>
      <c r="AX250" s="26"/>
      <c r="AY250" s="26"/>
      <c r="AZ250" s="26"/>
      <c r="BA250" s="26"/>
      <c r="BB250" s="26"/>
      <c r="BC250" s="26"/>
      <c r="BD250" s="26"/>
      <c r="BE250" s="26"/>
      <c r="BF250" s="26"/>
      <c r="BG250" s="26"/>
      <c r="BH250" s="26"/>
      <c r="BI250" s="26"/>
      <c r="BJ250" s="26"/>
      <c r="BK250" s="26"/>
    </row>
    <row r="251" spans="1:63" x14ac:dyDescent="0.2">
      <c r="A251" s="26"/>
      <c r="B251" s="438"/>
      <c r="C251" s="438"/>
      <c r="D251" s="438"/>
      <c r="E251" s="438"/>
      <c r="F251" s="438"/>
      <c r="G251" s="438"/>
      <c r="H251" s="438"/>
      <c r="I251" s="438"/>
      <c r="J251" s="438"/>
      <c r="K251" s="438"/>
      <c r="L251" s="438"/>
      <c r="M251" s="438"/>
      <c r="N251" s="438"/>
      <c r="O251" s="438"/>
      <c r="P251" s="438"/>
      <c r="Q251" s="438"/>
      <c r="R251" s="438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  <c r="AM251" s="26"/>
      <c r="AN251" s="26"/>
      <c r="AO251" s="26"/>
      <c r="AP251" s="26"/>
      <c r="AQ251" s="26"/>
      <c r="AR251" s="26"/>
      <c r="AS251" s="26"/>
      <c r="AT251" s="26"/>
      <c r="AU251" s="26"/>
      <c r="AV251" s="26"/>
      <c r="AW251" s="26"/>
      <c r="AX251" s="26"/>
      <c r="AY251" s="26"/>
      <c r="AZ251" s="26"/>
      <c r="BA251" s="26"/>
      <c r="BB251" s="26"/>
      <c r="BC251" s="26"/>
      <c r="BD251" s="26"/>
      <c r="BE251" s="26"/>
      <c r="BF251" s="26"/>
      <c r="BG251" s="26"/>
      <c r="BH251" s="26"/>
      <c r="BI251" s="26"/>
      <c r="BJ251" s="26"/>
      <c r="BK251" s="26"/>
    </row>
    <row r="252" spans="1:63" x14ac:dyDescent="0.2">
      <c r="A252" s="26"/>
      <c r="B252" s="438"/>
      <c r="C252" s="438"/>
      <c r="D252" s="438"/>
      <c r="E252" s="438"/>
      <c r="F252" s="438"/>
      <c r="G252" s="438"/>
      <c r="H252" s="438"/>
      <c r="I252" s="438"/>
      <c r="J252" s="438"/>
      <c r="K252" s="438"/>
      <c r="L252" s="438"/>
      <c r="M252" s="438"/>
      <c r="N252" s="438"/>
      <c r="O252" s="438"/>
      <c r="P252" s="438"/>
      <c r="Q252" s="438"/>
      <c r="R252" s="438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  <c r="AM252" s="26"/>
      <c r="AN252" s="26"/>
      <c r="AO252" s="26"/>
      <c r="AP252" s="26"/>
      <c r="AQ252" s="26"/>
      <c r="AR252" s="26"/>
      <c r="AS252" s="26"/>
      <c r="AT252" s="26"/>
      <c r="AU252" s="26"/>
      <c r="AV252" s="26"/>
      <c r="AW252" s="26"/>
      <c r="AX252" s="26"/>
      <c r="AY252" s="26"/>
      <c r="AZ252" s="26"/>
      <c r="BA252" s="26"/>
      <c r="BB252" s="26"/>
      <c r="BC252" s="26"/>
      <c r="BD252" s="26"/>
      <c r="BE252" s="26"/>
      <c r="BF252" s="26"/>
      <c r="BG252" s="26"/>
      <c r="BH252" s="26"/>
      <c r="BI252" s="26"/>
      <c r="BJ252" s="26"/>
      <c r="BK252" s="26"/>
    </row>
    <row r="253" spans="1:63" x14ac:dyDescent="0.2">
      <c r="A253" s="26"/>
      <c r="B253" s="438"/>
      <c r="C253" s="438"/>
      <c r="D253" s="438"/>
      <c r="E253" s="438"/>
      <c r="F253" s="438"/>
      <c r="G253" s="438"/>
      <c r="H253" s="438"/>
      <c r="I253" s="438"/>
      <c r="J253" s="438"/>
      <c r="K253" s="438"/>
      <c r="L253" s="438"/>
      <c r="M253" s="438"/>
      <c r="N253" s="438"/>
      <c r="O253" s="438"/>
      <c r="P253" s="438"/>
      <c r="Q253" s="438"/>
      <c r="R253" s="438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26"/>
      <c r="AN253" s="26"/>
      <c r="AO253" s="26"/>
      <c r="AP253" s="26"/>
      <c r="AQ253" s="26"/>
      <c r="AR253" s="26"/>
      <c r="AS253" s="26"/>
      <c r="AT253" s="26"/>
      <c r="AU253" s="26"/>
      <c r="AV253" s="26"/>
      <c r="AW253" s="26"/>
      <c r="AX253" s="26"/>
      <c r="AY253" s="26"/>
      <c r="AZ253" s="26"/>
      <c r="BA253" s="26"/>
      <c r="BB253" s="26"/>
      <c r="BC253" s="26"/>
      <c r="BD253" s="26"/>
      <c r="BE253" s="26"/>
      <c r="BF253" s="26"/>
      <c r="BG253" s="26"/>
      <c r="BH253" s="26"/>
      <c r="BI253" s="26"/>
      <c r="BJ253" s="26"/>
      <c r="BK253" s="26"/>
    </row>
    <row r="254" spans="1:63" x14ac:dyDescent="0.2">
      <c r="A254" s="26"/>
      <c r="B254" s="438"/>
      <c r="C254" s="438"/>
      <c r="D254" s="438"/>
      <c r="E254" s="438"/>
      <c r="F254" s="438"/>
      <c r="G254" s="438"/>
      <c r="H254" s="438"/>
      <c r="I254" s="438"/>
      <c r="J254" s="438"/>
      <c r="K254" s="438"/>
      <c r="L254" s="438"/>
      <c r="M254" s="438"/>
      <c r="N254" s="438"/>
      <c r="O254" s="438"/>
      <c r="P254" s="438"/>
      <c r="Q254" s="438"/>
      <c r="R254" s="438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  <c r="AN254" s="26"/>
      <c r="AO254" s="26"/>
      <c r="AP254" s="26"/>
      <c r="AQ254" s="26"/>
      <c r="AR254" s="26"/>
      <c r="AS254" s="26"/>
      <c r="AT254" s="26"/>
      <c r="AU254" s="26"/>
      <c r="AV254" s="26"/>
      <c r="AW254" s="26"/>
      <c r="AX254" s="26"/>
      <c r="AY254" s="26"/>
      <c r="AZ254" s="26"/>
      <c r="BA254" s="26"/>
      <c r="BB254" s="26"/>
      <c r="BC254" s="26"/>
      <c r="BD254" s="26"/>
      <c r="BE254" s="26"/>
      <c r="BF254" s="26"/>
      <c r="BG254" s="26"/>
      <c r="BH254" s="26"/>
      <c r="BI254" s="26"/>
      <c r="BJ254" s="26"/>
      <c r="BK254" s="26"/>
    </row>
    <row r="255" spans="1:63" x14ac:dyDescent="0.2">
      <c r="A255" s="26"/>
      <c r="B255" s="438"/>
      <c r="C255" s="438"/>
      <c r="D255" s="438"/>
      <c r="E255" s="438"/>
      <c r="F255" s="438"/>
      <c r="G255" s="438"/>
      <c r="H255" s="438"/>
      <c r="I255" s="438"/>
      <c r="J255" s="438"/>
      <c r="K255" s="438"/>
      <c r="L255" s="438"/>
      <c r="M255" s="438"/>
      <c r="N255" s="438"/>
      <c r="O255" s="438"/>
      <c r="P255" s="438"/>
      <c r="Q255" s="438"/>
      <c r="R255" s="438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  <c r="AN255" s="26"/>
      <c r="AO255" s="26"/>
      <c r="AP255" s="26"/>
      <c r="AQ255" s="26"/>
      <c r="AR255" s="26"/>
      <c r="AS255" s="26"/>
      <c r="AT255" s="26"/>
      <c r="AU255" s="26"/>
      <c r="AV255" s="26"/>
      <c r="AW255" s="26"/>
      <c r="AX255" s="26"/>
      <c r="AY255" s="26"/>
      <c r="AZ255" s="26"/>
      <c r="BA255" s="26"/>
      <c r="BB255" s="26"/>
      <c r="BC255" s="26"/>
      <c r="BD255" s="26"/>
      <c r="BE255" s="26"/>
      <c r="BF255" s="26"/>
      <c r="BG255" s="26"/>
      <c r="BH255" s="26"/>
      <c r="BI255" s="26"/>
      <c r="BJ255" s="26"/>
      <c r="BK255" s="26"/>
    </row>
    <row r="256" spans="1:63" x14ac:dyDescent="0.2">
      <c r="A256" s="26"/>
      <c r="B256" s="438"/>
      <c r="C256" s="438"/>
      <c r="D256" s="438"/>
      <c r="E256" s="438"/>
      <c r="F256" s="438"/>
      <c r="G256" s="438"/>
      <c r="H256" s="438"/>
      <c r="I256" s="438"/>
      <c r="J256" s="438"/>
      <c r="K256" s="438"/>
      <c r="L256" s="438"/>
      <c r="M256" s="438"/>
      <c r="N256" s="438"/>
      <c r="O256" s="438"/>
      <c r="P256" s="438"/>
      <c r="Q256" s="438"/>
      <c r="R256" s="438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  <c r="AM256" s="26"/>
      <c r="AN256" s="26"/>
      <c r="AO256" s="26"/>
      <c r="AP256" s="26"/>
      <c r="AQ256" s="26"/>
      <c r="AR256" s="26"/>
      <c r="AS256" s="26"/>
      <c r="AT256" s="26"/>
      <c r="AU256" s="26"/>
      <c r="AV256" s="26"/>
      <c r="AW256" s="26"/>
      <c r="AX256" s="26"/>
      <c r="AY256" s="26"/>
      <c r="AZ256" s="26"/>
      <c r="BA256" s="26"/>
      <c r="BB256" s="26"/>
      <c r="BC256" s="26"/>
      <c r="BD256" s="26"/>
      <c r="BE256" s="26"/>
      <c r="BF256" s="26"/>
      <c r="BG256" s="26"/>
      <c r="BH256" s="26"/>
      <c r="BI256" s="26"/>
      <c r="BJ256" s="26"/>
      <c r="BK256" s="26"/>
    </row>
    <row r="257" spans="1:63" x14ac:dyDescent="0.2">
      <c r="A257" s="26"/>
      <c r="B257" s="438"/>
      <c r="C257" s="438"/>
      <c r="D257" s="438"/>
      <c r="E257" s="438"/>
      <c r="F257" s="438"/>
      <c r="G257" s="438"/>
      <c r="H257" s="438"/>
      <c r="I257" s="438"/>
      <c r="J257" s="438"/>
      <c r="K257" s="438"/>
      <c r="L257" s="438"/>
      <c r="M257" s="438"/>
      <c r="N257" s="438"/>
      <c r="O257" s="438"/>
      <c r="P257" s="438"/>
      <c r="Q257" s="438"/>
      <c r="R257" s="438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  <c r="AN257" s="26"/>
      <c r="AO257" s="26"/>
      <c r="AP257" s="26"/>
      <c r="AQ257" s="26"/>
      <c r="AR257" s="26"/>
      <c r="AS257" s="26"/>
      <c r="AT257" s="26"/>
      <c r="AU257" s="26"/>
      <c r="AV257" s="26"/>
      <c r="AW257" s="26"/>
      <c r="AX257" s="26"/>
      <c r="AY257" s="26"/>
      <c r="AZ257" s="26"/>
      <c r="BA257" s="26"/>
      <c r="BB257" s="26"/>
      <c r="BC257" s="26"/>
      <c r="BD257" s="26"/>
      <c r="BE257" s="26"/>
      <c r="BF257" s="26"/>
      <c r="BG257" s="26"/>
      <c r="BH257" s="26"/>
      <c r="BI257" s="26"/>
      <c r="BJ257" s="26"/>
      <c r="BK257" s="26"/>
    </row>
    <row r="258" spans="1:63" x14ac:dyDescent="0.2">
      <c r="A258" s="26"/>
      <c r="B258" s="438"/>
      <c r="C258" s="438"/>
      <c r="D258" s="438"/>
      <c r="E258" s="438"/>
      <c r="F258" s="438"/>
      <c r="G258" s="438"/>
      <c r="H258" s="438"/>
      <c r="I258" s="438"/>
      <c r="J258" s="438"/>
      <c r="K258" s="438"/>
      <c r="L258" s="438"/>
      <c r="M258" s="438"/>
      <c r="N258" s="438"/>
      <c r="O258" s="438"/>
      <c r="P258" s="438"/>
      <c r="Q258" s="438"/>
      <c r="R258" s="438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  <c r="AN258" s="26"/>
      <c r="AO258" s="26"/>
      <c r="AP258" s="26"/>
      <c r="AQ258" s="26"/>
      <c r="AR258" s="26"/>
      <c r="AS258" s="26"/>
      <c r="AT258" s="26"/>
      <c r="AU258" s="26"/>
      <c r="AV258" s="26"/>
      <c r="AW258" s="26"/>
      <c r="AX258" s="26"/>
      <c r="AY258" s="26"/>
      <c r="AZ258" s="26"/>
      <c r="BA258" s="26"/>
      <c r="BB258" s="26"/>
      <c r="BC258" s="26"/>
      <c r="BD258" s="26"/>
      <c r="BE258" s="26"/>
      <c r="BF258" s="26"/>
      <c r="BG258" s="26"/>
      <c r="BH258" s="26"/>
      <c r="BI258" s="26"/>
      <c r="BJ258" s="26"/>
      <c r="BK258" s="26"/>
    </row>
    <row r="259" spans="1:63" x14ac:dyDescent="0.2">
      <c r="A259" s="26"/>
      <c r="B259" s="438"/>
      <c r="C259" s="438"/>
      <c r="D259" s="438"/>
      <c r="E259" s="438"/>
      <c r="F259" s="438"/>
      <c r="G259" s="438"/>
      <c r="H259" s="438"/>
      <c r="I259" s="438"/>
      <c r="J259" s="438"/>
      <c r="K259" s="438"/>
      <c r="L259" s="438"/>
      <c r="M259" s="438"/>
      <c r="N259" s="438"/>
      <c r="O259" s="438"/>
      <c r="P259" s="438"/>
      <c r="Q259" s="438"/>
      <c r="R259" s="438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26"/>
      <c r="AO259" s="26"/>
      <c r="AP259" s="26"/>
      <c r="AQ259" s="26"/>
      <c r="AR259" s="26"/>
      <c r="AS259" s="26"/>
      <c r="AT259" s="26"/>
      <c r="AU259" s="26"/>
      <c r="AV259" s="26"/>
      <c r="AW259" s="26"/>
      <c r="AX259" s="26"/>
      <c r="AY259" s="26"/>
      <c r="AZ259" s="26"/>
      <c r="BA259" s="26"/>
      <c r="BB259" s="26"/>
      <c r="BC259" s="26"/>
      <c r="BD259" s="26"/>
      <c r="BE259" s="26"/>
      <c r="BF259" s="26"/>
      <c r="BG259" s="26"/>
      <c r="BH259" s="26"/>
      <c r="BI259" s="26"/>
      <c r="BJ259" s="26"/>
      <c r="BK259" s="26"/>
    </row>
    <row r="260" spans="1:63" x14ac:dyDescent="0.2">
      <c r="A260" s="26"/>
      <c r="B260" s="438"/>
      <c r="C260" s="438"/>
      <c r="D260" s="438"/>
      <c r="E260" s="438"/>
      <c r="F260" s="438"/>
      <c r="G260" s="438"/>
      <c r="H260" s="438"/>
      <c r="I260" s="438"/>
      <c r="J260" s="438"/>
      <c r="K260" s="438"/>
      <c r="L260" s="438"/>
      <c r="M260" s="438"/>
      <c r="N260" s="438"/>
      <c r="O260" s="438"/>
      <c r="P260" s="438"/>
      <c r="Q260" s="438"/>
      <c r="R260" s="438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  <c r="AO260" s="26"/>
      <c r="AP260" s="26"/>
      <c r="AQ260" s="26"/>
      <c r="AR260" s="26"/>
      <c r="AS260" s="26"/>
      <c r="AT260" s="26"/>
      <c r="AU260" s="26"/>
      <c r="AV260" s="26"/>
      <c r="AW260" s="26"/>
      <c r="AX260" s="26"/>
      <c r="AY260" s="26"/>
      <c r="AZ260" s="26"/>
      <c r="BA260" s="26"/>
      <c r="BB260" s="26"/>
      <c r="BC260" s="26"/>
      <c r="BD260" s="26"/>
      <c r="BE260" s="26"/>
      <c r="BF260" s="26"/>
      <c r="BG260" s="26"/>
      <c r="BH260" s="26"/>
      <c r="BI260" s="26"/>
      <c r="BJ260" s="26"/>
      <c r="BK260" s="26"/>
    </row>
    <row r="261" spans="1:63" x14ac:dyDescent="0.2">
      <c r="A261" s="26"/>
      <c r="B261" s="438"/>
      <c r="C261" s="438"/>
      <c r="D261" s="438"/>
      <c r="E261" s="438"/>
      <c r="F261" s="438"/>
      <c r="G261" s="438"/>
      <c r="H261" s="438"/>
      <c r="I261" s="438"/>
      <c r="J261" s="438"/>
      <c r="K261" s="438"/>
      <c r="L261" s="438"/>
      <c r="M261" s="438"/>
      <c r="N261" s="438"/>
      <c r="O261" s="438"/>
      <c r="P261" s="438"/>
      <c r="Q261" s="438"/>
      <c r="R261" s="438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26"/>
      <c r="AO261" s="26"/>
      <c r="AP261" s="26"/>
      <c r="AQ261" s="26"/>
      <c r="AR261" s="26"/>
      <c r="AS261" s="26"/>
      <c r="AT261" s="26"/>
      <c r="AU261" s="26"/>
      <c r="AV261" s="26"/>
      <c r="AW261" s="26"/>
      <c r="AX261" s="26"/>
      <c r="AY261" s="26"/>
      <c r="AZ261" s="26"/>
      <c r="BA261" s="26"/>
      <c r="BB261" s="26"/>
      <c r="BC261" s="26"/>
      <c r="BD261" s="26"/>
      <c r="BE261" s="26"/>
      <c r="BF261" s="26"/>
      <c r="BG261" s="26"/>
      <c r="BH261" s="26"/>
      <c r="BI261" s="26"/>
      <c r="BJ261" s="26"/>
      <c r="BK261" s="26"/>
    </row>
    <row r="262" spans="1:63" x14ac:dyDescent="0.2">
      <c r="A262" s="26"/>
      <c r="B262" s="438"/>
      <c r="C262" s="438"/>
      <c r="D262" s="438"/>
      <c r="E262" s="438"/>
      <c r="F262" s="438"/>
      <c r="G262" s="438"/>
      <c r="H262" s="438"/>
      <c r="I262" s="438"/>
      <c r="J262" s="438"/>
      <c r="K262" s="438"/>
      <c r="L262" s="438"/>
      <c r="M262" s="438"/>
      <c r="N262" s="438"/>
      <c r="O262" s="438"/>
      <c r="P262" s="438"/>
      <c r="Q262" s="438"/>
      <c r="R262" s="438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26"/>
      <c r="AO262" s="26"/>
      <c r="AP262" s="26"/>
      <c r="AQ262" s="26"/>
      <c r="AR262" s="26"/>
      <c r="AS262" s="26"/>
      <c r="AT262" s="26"/>
      <c r="AU262" s="26"/>
      <c r="AV262" s="26"/>
      <c r="AW262" s="26"/>
      <c r="AX262" s="26"/>
      <c r="AY262" s="26"/>
      <c r="AZ262" s="26"/>
      <c r="BA262" s="26"/>
      <c r="BB262" s="26"/>
      <c r="BC262" s="26"/>
      <c r="BD262" s="26"/>
      <c r="BE262" s="26"/>
      <c r="BF262" s="26"/>
      <c r="BG262" s="26"/>
      <c r="BH262" s="26"/>
      <c r="BI262" s="26"/>
      <c r="BJ262" s="26"/>
      <c r="BK262" s="26"/>
    </row>
    <row r="263" spans="1:63" x14ac:dyDescent="0.2">
      <c r="A263" s="26"/>
      <c r="B263" s="438"/>
      <c r="C263" s="438"/>
      <c r="D263" s="438"/>
      <c r="E263" s="438"/>
      <c r="F263" s="438"/>
      <c r="G263" s="438"/>
      <c r="H263" s="438"/>
      <c r="I263" s="438"/>
      <c r="J263" s="438"/>
      <c r="K263" s="438"/>
      <c r="L263" s="438"/>
      <c r="M263" s="438"/>
      <c r="N263" s="438"/>
      <c r="O263" s="438"/>
      <c r="P263" s="438"/>
      <c r="Q263" s="438"/>
      <c r="R263" s="438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  <c r="AM263" s="26"/>
      <c r="AN263" s="26"/>
      <c r="AO263" s="26"/>
      <c r="AP263" s="26"/>
      <c r="AQ263" s="26"/>
      <c r="AR263" s="26"/>
      <c r="AS263" s="26"/>
      <c r="AT263" s="26"/>
      <c r="AU263" s="26"/>
      <c r="AV263" s="26"/>
      <c r="AW263" s="26"/>
      <c r="AX263" s="26"/>
      <c r="AY263" s="26"/>
      <c r="AZ263" s="26"/>
      <c r="BA263" s="26"/>
      <c r="BB263" s="26"/>
      <c r="BC263" s="26"/>
      <c r="BD263" s="26"/>
      <c r="BE263" s="26"/>
      <c r="BF263" s="26"/>
      <c r="BG263" s="26"/>
      <c r="BH263" s="26"/>
      <c r="BI263" s="26"/>
      <c r="BJ263" s="26"/>
      <c r="BK263" s="26"/>
    </row>
    <row r="264" spans="1:63" x14ac:dyDescent="0.2">
      <c r="A264" s="26"/>
      <c r="B264" s="438"/>
      <c r="C264" s="438"/>
      <c r="D264" s="438"/>
      <c r="E264" s="438"/>
      <c r="F264" s="438"/>
      <c r="G264" s="438"/>
      <c r="H264" s="438"/>
      <c r="I264" s="438"/>
      <c r="J264" s="438"/>
      <c r="K264" s="438"/>
      <c r="L264" s="438"/>
      <c r="M264" s="438"/>
      <c r="N264" s="438"/>
      <c r="O264" s="438"/>
      <c r="P264" s="438"/>
      <c r="Q264" s="438"/>
      <c r="R264" s="438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  <c r="AN264" s="26"/>
      <c r="AO264" s="26"/>
      <c r="AP264" s="26"/>
      <c r="AQ264" s="26"/>
      <c r="AR264" s="26"/>
      <c r="AS264" s="26"/>
      <c r="AT264" s="26"/>
      <c r="AU264" s="26"/>
      <c r="AV264" s="26"/>
      <c r="AW264" s="26"/>
      <c r="AX264" s="26"/>
      <c r="AY264" s="26"/>
      <c r="AZ264" s="26"/>
      <c r="BA264" s="26"/>
      <c r="BB264" s="26"/>
      <c r="BC264" s="26"/>
      <c r="BD264" s="26"/>
      <c r="BE264" s="26"/>
      <c r="BF264" s="26"/>
      <c r="BG264" s="26"/>
      <c r="BH264" s="26"/>
      <c r="BI264" s="26"/>
      <c r="BJ264" s="26"/>
      <c r="BK264" s="26"/>
    </row>
    <row r="265" spans="1:63" x14ac:dyDescent="0.2">
      <c r="A265" s="26"/>
      <c r="B265" s="438"/>
      <c r="C265" s="438"/>
      <c r="D265" s="438"/>
      <c r="E265" s="438"/>
      <c r="F265" s="438"/>
      <c r="G265" s="438"/>
      <c r="H265" s="438"/>
      <c r="I265" s="438"/>
      <c r="J265" s="438"/>
      <c r="K265" s="438"/>
      <c r="L265" s="438"/>
      <c r="M265" s="438"/>
      <c r="N265" s="438"/>
      <c r="O265" s="438"/>
      <c r="P265" s="438"/>
      <c r="Q265" s="438"/>
      <c r="R265" s="438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26"/>
      <c r="AN265" s="26"/>
      <c r="AO265" s="26"/>
      <c r="AP265" s="26"/>
      <c r="AQ265" s="26"/>
      <c r="AR265" s="26"/>
      <c r="AS265" s="26"/>
      <c r="AT265" s="26"/>
      <c r="AU265" s="26"/>
      <c r="AV265" s="26"/>
      <c r="AW265" s="26"/>
      <c r="AX265" s="26"/>
      <c r="AY265" s="26"/>
      <c r="AZ265" s="26"/>
      <c r="BA265" s="26"/>
      <c r="BB265" s="26"/>
      <c r="BC265" s="26"/>
      <c r="BD265" s="26"/>
      <c r="BE265" s="26"/>
      <c r="BF265" s="26"/>
      <c r="BG265" s="26"/>
      <c r="BH265" s="26"/>
      <c r="BI265" s="26"/>
      <c r="BJ265" s="26"/>
      <c r="BK265" s="26"/>
    </row>
    <row r="266" spans="1:63" x14ac:dyDescent="0.2">
      <c r="A266" s="26"/>
      <c r="B266" s="438"/>
      <c r="C266" s="438"/>
      <c r="D266" s="438"/>
      <c r="E266" s="438"/>
      <c r="F266" s="438"/>
      <c r="G266" s="438"/>
      <c r="H266" s="438"/>
      <c r="I266" s="438"/>
      <c r="J266" s="438"/>
      <c r="K266" s="438"/>
      <c r="L266" s="438"/>
      <c r="M266" s="438"/>
      <c r="N266" s="438"/>
      <c r="O266" s="438"/>
      <c r="P266" s="438"/>
      <c r="Q266" s="438"/>
      <c r="R266" s="438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  <c r="AN266" s="26"/>
      <c r="AO266" s="26"/>
      <c r="AP266" s="26"/>
      <c r="AQ266" s="26"/>
      <c r="AR266" s="26"/>
      <c r="AS266" s="26"/>
      <c r="AT266" s="26"/>
      <c r="AU266" s="26"/>
      <c r="AV266" s="26"/>
      <c r="AW266" s="26"/>
      <c r="AX266" s="26"/>
      <c r="AY266" s="26"/>
      <c r="AZ266" s="26"/>
      <c r="BA266" s="26"/>
      <c r="BB266" s="26"/>
      <c r="BC266" s="26"/>
      <c r="BD266" s="26"/>
      <c r="BE266" s="26"/>
      <c r="BF266" s="26"/>
      <c r="BG266" s="26"/>
      <c r="BH266" s="26"/>
      <c r="BI266" s="26"/>
      <c r="BJ266" s="26"/>
      <c r="BK266" s="26"/>
    </row>
    <row r="267" spans="1:63" x14ac:dyDescent="0.2">
      <c r="A267" s="26"/>
      <c r="B267" s="438"/>
      <c r="C267" s="438"/>
      <c r="D267" s="438"/>
      <c r="E267" s="438"/>
      <c r="F267" s="438"/>
      <c r="G267" s="438"/>
      <c r="H267" s="438"/>
      <c r="I267" s="438"/>
      <c r="J267" s="438"/>
      <c r="K267" s="438"/>
      <c r="L267" s="438"/>
      <c r="M267" s="438"/>
      <c r="N267" s="438"/>
      <c r="O267" s="438"/>
      <c r="P267" s="438"/>
      <c r="Q267" s="438"/>
      <c r="R267" s="438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  <c r="AM267" s="26"/>
      <c r="AN267" s="26"/>
      <c r="AO267" s="26"/>
      <c r="AP267" s="26"/>
      <c r="AQ267" s="26"/>
      <c r="AR267" s="26"/>
      <c r="AS267" s="26"/>
      <c r="AT267" s="26"/>
      <c r="AU267" s="26"/>
      <c r="AV267" s="26"/>
      <c r="AW267" s="26"/>
      <c r="AX267" s="26"/>
      <c r="AY267" s="26"/>
      <c r="AZ267" s="26"/>
      <c r="BA267" s="26"/>
      <c r="BB267" s="26"/>
      <c r="BC267" s="26"/>
      <c r="BD267" s="26"/>
      <c r="BE267" s="26"/>
      <c r="BF267" s="26"/>
      <c r="BG267" s="26"/>
      <c r="BH267" s="26"/>
      <c r="BI267" s="26"/>
      <c r="BJ267" s="26"/>
      <c r="BK267" s="26"/>
    </row>
    <row r="268" spans="1:63" x14ac:dyDescent="0.2">
      <c r="A268" s="26"/>
      <c r="B268" s="438"/>
      <c r="C268" s="438"/>
      <c r="D268" s="438"/>
      <c r="E268" s="438"/>
      <c r="F268" s="438"/>
      <c r="G268" s="438"/>
      <c r="H268" s="438"/>
      <c r="I268" s="438"/>
      <c r="J268" s="438"/>
      <c r="K268" s="438"/>
      <c r="L268" s="438"/>
      <c r="M268" s="438"/>
      <c r="N268" s="438"/>
      <c r="O268" s="438"/>
      <c r="P268" s="438"/>
      <c r="Q268" s="438"/>
      <c r="R268" s="438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  <c r="AN268" s="26"/>
      <c r="AO268" s="26"/>
      <c r="AP268" s="26"/>
      <c r="AQ268" s="26"/>
      <c r="AR268" s="26"/>
      <c r="AS268" s="26"/>
      <c r="AT268" s="26"/>
      <c r="AU268" s="26"/>
      <c r="AV268" s="26"/>
      <c r="AW268" s="26"/>
      <c r="AX268" s="26"/>
      <c r="AY268" s="26"/>
      <c r="AZ268" s="26"/>
      <c r="BA268" s="26"/>
      <c r="BB268" s="26"/>
      <c r="BC268" s="26"/>
      <c r="BD268" s="26"/>
      <c r="BE268" s="26"/>
      <c r="BF268" s="26"/>
      <c r="BG268" s="26"/>
      <c r="BH268" s="26"/>
      <c r="BI268" s="26"/>
      <c r="BJ268" s="26"/>
      <c r="BK268" s="26"/>
    </row>
    <row r="269" spans="1:63" x14ac:dyDescent="0.2">
      <c r="A269" s="26"/>
      <c r="B269" s="438"/>
      <c r="C269" s="438"/>
      <c r="D269" s="438"/>
      <c r="E269" s="438"/>
      <c r="F269" s="438"/>
      <c r="G269" s="438"/>
      <c r="H269" s="438"/>
      <c r="I269" s="438"/>
      <c r="J269" s="438"/>
      <c r="K269" s="438"/>
      <c r="L269" s="438"/>
      <c r="M269" s="438"/>
      <c r="N269" s="438"/>
      <c r="O269" s="438"/>
      <c r="P269" s="438"/>
      <c r="Q269" s="438"/>
      <c r="R269" s="438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26"/>
      <c r="AO269" s="26"/>
      <c r="AP269" s="26"/>
      <c r="AQ269" s="26"/>
      <c r="AR269" s="26"/>
      <c r="AS269" s="26"/>
      <c r="AT269" s="26"/>
      <c r="AU269" s="26"/>
      <c r="AV269" s="26"/>
      <c r="AW269" s="26"/>
      <c r="AX269" s="26"/>
      <c r="AY269" s="26"/>
      <c r="AZ269" s="26"/>
      <c r="BA269" s="26"/>
      <c r="BB269" s="26"/>
      <c r="BC269" s="26"/>
      <c r="BD269" s="26"/>
      <c r="BE269" s="26"/>
      <c r="BF269" s="26"/>
      <c r="BG269" s="26"/>
      <c r="BH269" s="26"/>
      <c r="BI269" s="26"/>
      <c r="BJ269" s="26"/>
      <c r="BK269" s="26"/>
    </row>
    <row r="270" spans="1:63" x14ac:dyDescent="0.2">
      <c r="A270" s="26"/>
      <c r="B270" s="438"/>
      <c r="C270" s="438"/>
      <c r="D270" s="438"/>
      <c r="E270" s="438"/>
      <c r="F270" s="438"/>
      <c r="G270" s="438"/>
      <c r="H270" s="438"/>
      <c r="I270" s="438"/>
      <c r="J270" s="438"/>
      <c r="K270" s="438"/>
      <c r="L270" s="438"/>
      <c r="M270" s="438"/>
      <c r="N270" s="438"/>
      <c r="O270" s="438"/>
      <c r="P270" s="438"/>
      <c r="Q270" s="438"/>
      <c r="R270" s="438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26"/>
      <c r="AN270" s="26"/>
      <c r="AO270" s="26"/>
      <c r="AP270" s="26"/>
      <c r="AQ270" s="26"/>
      <c r="AR270" s="26"/>
      <c r="AS270" s="26"/>
      <c r="AT270" s="26"/>
      <c r="AU270" s="26"/>
      <c r="AV270" s="26"/>
      <c r="AW270" s="26"/>
      <c r="AX270" s="26"/>
      <c r="AY270" s="26"/>
      <c r="AZ270" s="26"/>
      <c r="BA270" s="26"/>
      <c r="BB270" s="26"/>
      <c r="BC270" s="26"/>
      <c r="BD270" s="26"/>
      <c r="BE270" s="26"/>
      <c r="BF270" s="26"/>
      <c r="BG270" s="26"/>
      <c r="BH270" s="26"/>
      <c r="BI270" s="26"/>
      <c r="BJ270" s="26"/>
      <c r="BK270" s="26"/>
    </row>
    <row r="271" spans="1:63" x14ac:dyDescent="0.2">
      <c r="A271" s="26"/>
      <c r="B271" s="438"/>
      <c r="C271" s="438"/>
      <c r="D271" s="438"/>
      <c r="E271" s="438"/>
      <c r="F271" s="438"/>
      <c r="G271" s="438"/>
      <c r="H271" s="438"/>
      <c r="I271" s="438"/>
      <c r="J271" s="438"/>
      <c r="K271" s="438"/>
      <c r="L271" s="438"/>
      <c r="M271" s="438"/>
      <c r="N271" s="438"/>
      <c r="O271" s="438"/>
      <c r="P271" s="438"/>
      <c r="Q271" s="438"/>
      <c r="R271" s="438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  <c r="AM271" s="26"/>
      <c r="AN271" s="26"/>
      <c r="AO271" s="26"/>
      <c r="AP271" s="26"/>
      <c r="AQ271" s="26"/>
      <c r="AR271" s="26"/>
      <c r="AS271" s="26"/>
      <c r="AT271" s="26"/>
      <c r="AU271" s="26"/>
      <c r="AV271" s="26"/>
      <c r="AW271" s="26"/>
      <c r="AX271" s="26"/>
      <c r="AY271" s="26"/>
      <c r="AZ271" s="26"/>
      <c r="BA271" s="26"/>
      <c r="BB271" s="26"/>
      <c r="BC271" s="26"/>
      <c r="BD271" s="26"/>
      <c r="BE271" s="26"/>
      <c r="BF271" s="26"/>
      <c r="BG271" s="26"/>
      <c r="BH271" s="26"/>
      <c r="BI271" s="26"/>
      <c r="BJ271" s="26"/>
      <c r="BK271" s="26"/>
    </row>
    <row r="272" spans="1:63" x14ac:dyDescent="0.2">
      <c r="A272" s="26"/>
      <c r="B272" s="438"/>
      <c r="C272" s="438"/>
      <c r="D272" s="438"/>
      <c r="E272" s="438"/>
      <c r="F272" s="438"/>
      <c r="G272" s="438"/>
      <c r="H272" s="438"/>
      <c r="I272" s="438"/>
      <c r="J272" s="438"/>
      <c r="K272" s="438"/>
      <c r="L272" s="438"/>
      <c r="M272" s="438"/>
      <c r="N272" s="438"/>
      <c r="O272" s="438"/>
      <c r="P272" s="438"/>
      <c r="Q272" s="438"/>
      <c r="R272" s="438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  <c r="AM272" s="26"/>
      <c r="AN272" s="26"/>
      <c r="AO272" s="26"/>
      <c r="AP272" s="26"/>
      <c r="AQ272" s="26"/>
      <c r="AR272" s="26"/>
      <c r="AS272" s="26"/>
      <c r="AT272" s="26"/>
      <c r="AU272" s="26"/>
      <c r="AV272" s="26"/>
      <c r="AW272" s="26"/>
      <c r="AX272" s="26"/>
      <c r="AY272" s="26"/>
      <c r="AZ272" s="26"/>
      <c r="BA272" s="26"/>
      <c r="BB272" s="26"/>
      <c r="BC272" s="26"/>
      <c r="BD272" s="26"/>
      <c r="BE272" s="26"/>
      <c r="BF272" s="26"/>
      <c r="BG272" s="26"/>
      <c r="BH272" s="26"/>
      <c r="BI272" s="26"/>
      <c r="BJ272" s="26"/>
      <c r="BK272" s="26"/>
    </row>
    <row r="273" spans="1:63" x14ac:dyDescent="0.2">
      <c r="A273" s="26"/>
      <c r="B273" s="438"/>
      <c r="C273" s="438"/>
      <c r="D273" s="438"/>
      <c r="E273" s="438"/>
      <c r="F273" s="438"/>
      <c r="G273" s="438"/>
      <c r="H273" s="438"/>
      <c r="I273" s="438"/>
      <c r="J273" s="438"/>
      <c r="K273" s="438"/>
      <c r="L273" s="438"/>
      <c r="M273" s="438"/>
      <c r="N273" s="438"/>
      <c r="O273" s="438"/>
      <c r="P273" s="438"/>
      <c r="Q273" s="438"/>
      <c r="R273" s="438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  <c r="AM273" s="26"/>
      <c r="AN273" s="26"/>
      <c r="AO273" s="26"/>
      <c r="AP273" s="26"/>
      <c r="AQ273" s="26"/>
      <c r="AR273" s="26"/>
      <c r="AS273" s="26"/>
      <c r="AT273" s="26"/>
      <c r="AU273" s="26"/>
      <c r="AV273" s="26"/>
      <c r="AW273" s="26"/>
      <c r="AX273" s="26"/>
      <c r="AY273" s="26"/>
      <c r="AZ273" s="26"/>
      <c r="BA273" s="26"/>
      <c r="BB273" s="26"/>
      <c r="BC273" s="26"/>
      <c r="BD273" s="26"/>
      <c r="BE273" s="26"/>
      <c r="BF273" s="26"/>
      <c r="BG273" s="26"/>
      <c r="BH273" s="26"/>
      <c r="BI273" s="26"/>
      <c r="BJ273" s="26"/>
      <c r="BK273" s="26"/>
    </row>
    <row r="274" spans="1:63" x14ac:dyDescent="0.2">
      <c r="A274" s="26"/>
      <c r="B274" s="438"/>
      <c r="C274" s="438"/>
      <c r="D274" s="438"/>
      <c r="E274" s="438"/>
      <c r="F274" s="438"/>
      <c r="G274" s="438"/>
      <c r="H274" s="438"/>
      <c r="I274" s="438"/>
      <c r="J274" s="438"/>
      <c r="K274" s="438"/>
      <c r="L274" s="438"/>
      <c r="M274" s="438"/>
      <c r="N274" s="438"/>
      <c r="O274" s="438"/>
      <c r="P274" s="438"/>
      <c r="Q274" s="438"/>
      <c r="R274" s="438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  <c r="AM274" s="26"/>
      <c r="AN274" s="26"/>
      <c r="AO274" s="26"/>
      <c r="AP274" s="26"/>
      <c r="AQ274" s="26"/>
      <c r="AR274" s="26"/>
      <c r="AS274" s="26"/>
      <c r="AT274" s="26"/>
      <c r="AU274" s="26"/>
      <c r="AV274" s="26"/>
      <c r="AW274" s="26"/>
      <c r="AX274" s="26"/>
      <c r="AY274" s="26"/>
      <c r="AZ274" s="26"/>
      <c r="BA274" s="26"/>
      <c r="BB274" s="26"/>
      <c r="BC274" s="26"/>
      <c r="BD274" s="26"/>
      <c r="BE274" s="26"/>
      <c r="BF274" s="26"/>
      <c r="BG274" s="26"/>
      <c r="BH274" s="26"/>
      <c r="BI274" s="26"/>
      <c r="BJ274" s="26"/>
      <c r="BK274" s="26"/>
    </row>
    <row r="275" spans="1:63" x14ac:dyDescent="0.2">
      <c r="A275" s="26"/>
      <c r="B275" s="438"/>
      <c r="C275" s="438"/>
      <c r="D275" s="438"/>
      <c r="E275" s="438"/>
      <c r="F275" s="438"/>
      <c r="G275" s="438"/>
      <c r="H275" s="438"/>
      <c r="I275" s="438"/>
      <c r="J275" s="438"/>
      <c r="K275" s="438"/>
      <c r="L275" s="438"/>
      <c r="M275" s="438"/>
      <c r="N275" s="438"/>
      <c r="O275" s="438"/>
      <c r="P275" s="438"/>
      <c r="Q275" s="438"/>
      <c r="R275" s="438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  <c r="AM275" s="26"/>
      <c r="AN275" s="26"/>
      <c r="AO275" s="26"/>
      <c r="AP275" s="26"/>
      <c r="AQ275" s="26"/>
      <c r="AR275" s="26"/>
      <c r="AS275" s="26"/>
      <c r="AT275" s="26"/>
      <c r="AU275" s="26"/>
      <c r="AV275" s="26"/>
      <c r="AW275" s="26"/>
      <c r="AX275" s="26"/>
      <c r="AY275" s="26"/>
      <c r="AZ275" s="26"/>
      <c r="BA275" s="26"/>
      <c r="BB275" s="26"/>
      <c r="BC275" s="26"/>
      <c r="BD275" s="26"/>
      <c r="BE275" s="26"/>
      <c r="BF275" s="26"/>
      <c r="BG275" s="26"/>
      <c r="BH275" s="26"/>
      <c r="BI275" s="26"/>
      <c r="BJ275" s="26"/>
      <c r="BK275" s="26"/>
    </row>
    <row r="276" spans="1:63" x14ac:dyDescent="0.2">
      <c r="A276" s="26"/>
      <c r="B276" s="438"/>
      <c r="C276" s="438"/>
      <c r="D276" s="438"/>
      <c r="E276" s="438"/>
      <c r="F276" s="438"/>
      <c r="G276" s="438"/>
      <c r="H276" s="438"/>
      <c r="I276" s="438"/>
      <c r="J276" s="438"/>
      <c r="K276" s="438"/>
      <c r="L276" s="438"/>
      <c r="M276" s="438"/>
      <c r="N276" s="438"/>
      <c r="O276" s="438"/>
      <c r="P276" s="438"/>
      <c r="Q276" s="438"/>
      <c r="R276" s="438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  <c r="AM276" s="26"/>
      <c r="AN276" s="26"/>
      <c r="AO276" s="26"/>
      <c r="AP276" s="26"/>
      <c r="AQ276" s="26"/>
      <c r="AR276" s="26"/>
      <c r="AS276" s="26"/>
      <c r="AT276" s="26"/>
      <c r="AU276" s="26"/>
      <c r="AV276" s="26"/>
      <c r="AW276" s="26"/>
      <c r="AX276" s="26"/>
      <c r="AY276" s="26"/>
      <c r="AZ276" s="26"/>
      <c r="BA276" s="26"/>
      <c r="BB276" s="26"/>
      <c r="BC276" s="26"/>
      <c r="BD276" s="26"/>
      <c r="BE276" s="26"/>
      <c r="BF276" s="26"/>
      <c r="BG276" s="26"/>
      <c r="BH276" s="26"/>
      <c r="BI276" s="26"/>
      <c r="BJ276" s="26"/>
      <c r="BK276" s="26"/>
    </row>
    <row r="277" spans="1:63" x14ac:dyDescent="0.2">
      <c r="A277" s="26"/>
      <c r="B277" s="438"/>
      <c r="C277" s="438"/>
      <c r="D277" s="438"/>
      <c r="E277" s="438"/>
      <c r="F277" s="438"/>
      <c r="G277" s="438"/>
      <c r="H277" s="438"/>
      <c r="I277" s="438"/>
      <c r="J277" s="438"/>
      <c r="K277" s="438"/>
      <c r="L277" s="438"/>
      <c r="M277" s="438"/>
      <c r="N277" s="438"/>
      <c r="O277" s="438"/>
      <c r="P277" s="438"/>
      <c r="Q277" s="438"/>
      <c r="R277" s="438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  <c r="AM277" s="26"/>
      <c r="AN277" s="26"/>
      <c r="AO277" s="26"/>
      <c r="AP277" s="26"/>
      <c r="AQ277" s="26"/>
      <c r="AR277" s="26"/>
      <c r="AS277" s="26"/>
      <c r="AT277" s="26"/>
      <c r="AU277" s="26"/>
      <c r="AV277" s="26"/>
      <c r="AW277" s="26"/>
      <c r="AX277" s="26"/>
      <c r="AY277" s="26"/>
      <c r="AZ277" s="26"/>
      <c r="BA277" s="26"/>
      <c r="BB277" s="26"/>
      <c r="BC277" s="26"/>
      <c r="BD277" s="26"/>
      <c r="BE277" s="26"/>
      <c r="BF277" s="26"/>
      <c r="BG277" s="26"/>
      <c r="BH277" s="26"/>
      <c r="BI277" s="26"/>
      <c r="BJ277" s="26"/>
      <c r="BK277" s="26"/>
    </row>
    <row r="278" spans="1:63" x14ac:dyDescent="0.2">
      <c r="A278" s="26"/>
      <c r="B278" s="438"/>
      <c r="C278" s="438"/>
      <c r="D278" s="438"/>
      <c r="E278" s="438"/>
      <c r="F278" s="438"/>
      <c r="G278" s="438"/>
      <c r="H278" s="438"/>
      <c r="I278" s="438"/>
      <c r="J278" s="438"/>
      <c r="K278" s="438"/>
      <c r="L278" s="438"/>
      <c r="M278" s="438"/>
      <c r="N278" s="438"/>
      <c r="O278" s="438"/>
      <c r="P278" s="438"/>
      <c r="Q278" s="438"/>
      <c r="R278" s="438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  <c r="AM278" s="26"/>
      <c r="AN278" s="26"/>
      <c r="AO278" s="26"/>
      <c r="AP278" s="26"/>
      <c r="AQ278" s="26"/>
      <c r="AR278" s="26"/>
      <c r="AS278" s="26"/>
      <c r="AT278" s="26"/>
      <c r="AU278" s="26"/>
      <c r="AV278" s="26"/>
      <c r="AW278" s="26"/>
      <c r="AX278" s="26"/>
      <c r="AY278" s="26"/>
      <c r="AZ278" s="26"/>
      <c r="BA278" s="26"/>
      <c r="BB278" s="26"/>
      <c r="BC278" s="26"/>
      <c r="BD278" s="26"/>
      <c r="BE278" s="26"/>
      <c r="BF278" s="26"/>
      <c r="BG278" s="26"/>
      <c r="BH278" s="26"/>
      <c r="BI278" s="26"/>
      <c r="BJ278" s="26"/>
      <c r="BK278" s="26"/>
    </row>
    <row r="279" spans="1:63" x14ac:dyDescent="0.2">
      <c r="A279" s="26"/>
      <c r="B279" s="438"/>
      <c r="C279" s="438"/>
      <c r="D279" s="438"/>
      <c r="E279" s="438"/>
      <c r="F279" s="438"/>
      <c r="G279" s="438"/>
      <c r="H279" s="438"/>
      <c r="I279" s="438"/>
      <c r="J279" s="438"/>
      <c r="K279" s="438"/>
      <c r="L279" s="438"/>
      <c r="M279" s="438"/>
      <c r="N279" s="438"/>
      <c r="O279" s="438"/>
      <c r="P279" s="438"/>
      <c r="Q279" s="438"/>
      <c r="R279" s="438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  <c r="AM279" s="26"/>
      <c r="AN279" s="26"/>
      <c r="AO279" s="26"/>
      <c r="AP279" s="26"/>
      <c r="AQ279" s="26"/>
      <c r="AR279" s="26"/>
      <c r="AS279" s="26"/>
      <c r="AT279" s="26"/>
      <c r="AU279" s="26"/>
      <c r="AV279" s="26"/>
      <c r="AW279" s="26"/>
      <c r="AX279" s="26"/>
      <c r="AY279" s="26"/>
      <c r="AZ279" s="26"/>
      <c r="BA279" s="26"/>
      <c r="BB279" s="26"/>
      <c r="BC279" s="26"/>
      <c r="BD279" s="26"/>
      <c r="BE279" s="26"/>
      <c r="BF279" s="26"/>
      <c r="BG279" s="26"/>
      <c r="BH279" s="26"/>
      <c r="BI279" s="26"/>
      <c r="BJ279" s="26"/>
      <c r="BK279" s="26"/>
    </row>
    <row r="280" spans="1:63" x14ac:dyDescent="0.2">
      <c r="A280" s="26"/>
      <c r="B280" s="438"/>
      <c r="C280" s="438"/>
      <c r="D280" s="438"/>
      <c r="E280" s="438"/>
      <c r="F280" s="438"/>
      <c r="G280" s="438"/>
      <c r="H280" s="438"/>
      <c r="I280" s="438"/>
      <c r="J280" s="438"/>
      <c r="K280" s="438"/>
      <c r="L280" s="438"/>
      <c r="M280" s="438"/>
      <c r="N280" s="438"/>
      <c r="O280" s="438"/>
      <c r="P280" s="438"/>
      <c r="Q280" s="438"/>
      <c r="R280" s="438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  <c r="AM280" s="26"/>
      <c r="AN280" s="26"/>
      <c r="AO280" s="26"/>
      <c r="AP280" s="26"/>
      <c r="AQ280" s="26"/>
      <c r="AR280" s="26"/>
      <c r="AS280" s="26"/>
      <c r="AT280" s="26"/>
      <c r="AU280" s="26"/>
      <c r="AV280" s="26"/>
      <c r="AW280" s="26"/>
      <c r="AX280" s="26"/>
      <c r="AY280" s="26"/>
      <c r="AZ280" s="26"/>
      <c r="BA280" s="26"/>
      <c r="BB280" s="26"/>
      <c r="BC280" s="26"/>
      <c r="BD280" s="26"/>
      <c r="BE280" s="26"/>
      <c r="BF280" s="26"/>
      <c r="BG280" s="26"/>
      <c r="BH280" s="26"/>
      <c r="BI280" s="26"/>
      <c r="BJ280" s="26"/>
      <c r="BK280" s="26"/>
    </row>
    <row r="281" spans="1:63" x14ac:dyDescent="0.2">
      <c r="A281" s="26"/>
      <c r="B281" s="438"/>
      <c r="C281" s="438"/>
      <c r="D281" s="438"/>
      <c r="E281" s="438"/>
      <c r="F281" s="438"/>
      <c r="G281" s="438"/>
      <c r="H281" s="438"/>
      <c r="I281" s="438"/>
      <c r="J281" s="438"/>
      <c r="K281" s="438"/>
      <c r="L281" s="438"/>
      <c r="M281" s="438"/>
      <c r="N281" s="438"/>
      <c r="O281" s="438"/>
      <c r="P281" s="438"/>
      <c r="Q281" s="438"/>
      <c r="R281" s="438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  <c r="AJ281" s="26"/>
      <c r="AK281" s="26"/>
      <c r="AL281" s="26"/>
      <c r="AM281" s="26"/>
      <c r="AN281" s="26"/>
      <c r="AO281" s="26"/>
      <c r="AP281" s="26"/>
      <c r="AQ281" s="26"/>
      <c r="AR281" s="26"/>
      <c r="AS281" s="26"/>
      <c r="AT281" s="26"/>
      <c r="AU281" s="26"/>
      <c r="AV281" s="26"/>
      <c r="AW281" s="26"/>
      <c r="AX281" s="26"/>
      <c r="AY281" s="26"/>
      <c r="AZ281" s="26"/>
      <c r="BA281" s="26"/>
      <c r="BB281" s="26"/>
      <c r="BC281" s="26"/>
      <c r="BD281" s="26"/>
      <c r="BE281" s="26"/>
      <c r="BF281" s="26"/>
      <c r="BG281" s="26"/>
      <c r="BH281" s="26"/>
      <c r="BI281" s="26"/>
      <c r="BJ281" s="26"/>
      <c r="BK281" s="26"/>
    </row>
    <row r="282" spans="1:63" x14ac:dyDescent="0.2">
      <c r="A282" s="26"/>
      <c r="B282" s="438"/>
      <c r="C282" s="438"/>
      <c r="D282" s="438"/>
      <c r="E282" s="438"/>
      <c r="F282" s="438"/>
      <c r="G282" s="438"/>
      <c r="H282" s="438"/>
      <c r="I282" s="438"/>
      <c r="J282" s="438"/>
      <c r="K282" s="438"/>
      <c r="L282" s="438"/>
      <c r="M282" s="438"/>
      <c r="N282" s="438"/>
      <c r="O282" s="438"/>
      <c r="P282" s="438"/>
      <c r="Q282" s="438"/>
      <c r="R282" s="438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  <c r="AM282" s="26"/>
      <c r="AN282" s="26"/>
      <c r="AO282" s="26"/>
      <c r="AP282" s="26"/>
      <c r="AQ282" s="26"/>
      <c r="AR282" s="26"/>
      <c r="AS282" s="26"/>
      <c r="AT282" s="26"/>
      <c r="AU282" s="26"/>
      <c r="AV282" s="26"/>
      <c r="AW282" s="26"/>
      <c r="AX282" s="26"/>
      <c r="AY282" s="26"/>
      <c r="AZ282" s="26"/>
      <c r="BA282" s="26"/>
      <c r="BB282" s="26"/>
      <c r="BC282" s="26"/>
      <c r="BD282" s="26"/>
      <c r="BE282" s="26"/>
      <c r="BF282" s="26"/>
      <c r="BG282" s="26"/>
      <c r="BH282" s="26"/>
      <c r="BI282" s="26"/>
      <c r="BJ282" s="26"/>
      <c r="BK282" s="26"/>
    </row>
    <row r="283" spans="1:63" x14ac:dyDescent="0.2">
      <c r="A283" s="26"/>
      <c r="B283" s="438"/>
      <c r="C283" s="438"/>
      <c r="D283" s="438"/>
      <c r="E283" s="438"/>
      <c r="F283" s="438"/>
      <c r="G283" s="438"/>
      <c r="H283" s="438"/>
      <c r="I283" s="438"/>
      <c r="J283" s="438"/>
      <c r="K283" s="438"/>
      <c r="L283" s="438"/>
      <c r="M283" s="438"/>
      <c r="N283" s="438"/>
      <c r="O283" s="438"/>
      <c r="P283" s="438"/>
      <c r="Q283" s="438"/>
      <c r="R283" s="438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  <c r="AM283" s="26"/>
      <c r="AN283" s="26"/>
      <c r="AO283" s="26"/>
      <c r="AP283" s="26"/>
      <c r="AQ283" s="26"/>
      <c r="AR283" s="26"/>
      <c r="AS283" s="26"/>
      <c r="AT283" s="26"/>
      <c r="AU283" s="26"/>
      <c r="AV283" s="26"/>
      <c r="AW283" s="26"/>
      <c r="AX283" s="26"/>
      <c r="AY283" s="26"/>
      <c r="AZ283" s="26"/>
      <c r="BA283" s="26"/>
      <c r="BB283" s="26"/>
      <c r="BC283" s="26"/>
      <c r="BD283" s="26"/>
      <c r="BE283" s="26"/>
      <c r="BF283" s="26"/>
      <c r="BG283" s="26"/>
      <c r="BH283" s="26"/>
      <c r="BI283" s="26"/>
      <c r="BJ283" s="26"/>
      <c r="BK283" s="26"/>
    </row>
    <row r="284" spans="1:63" x14ac:dyDescent="0.2">
      <c r="A284" s="26"/>
      <c r="B284" s="438"/>
      <c r="C284" s="438"/>
      <c r="D284" s="438"/>
      <c r="E284" s="438"/>
      <c r="F284" s="438"/>
      <c r="G284" s="438"/>
      <c r="H284" s="438"/>
      <c r="I284" s="438"/>
      <c r="J284" s="438"/>
      <c r="K284" s="438"/>
      <c r="L284" s="438"/>
      <c r="M284" s="438"/>
      <c r="N284" s="438"/>
      <c r="O284" s="438"/>
      <c r="P284" s="438"/>
      <c r="Q284" s="438"/>
      <c r="R284" s="438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  <c r="AM284" s="26"/>
      <c r="AN284" s="26"/>
      <c r="AO284" s="26"/>
      <c r="AP284" s="26"/>
      <c r="AQ284" s="26"/>
      <c r="AR284" s="26"/>
      <c r="AS284" s="26"/>
      <c r="AT284" s="26"/>
      <c r="AU284" s="26"/>
      <c r="AV284" s="26"/>
      <c r="AW284" s="26"/>
      <c r="AX284" s="26"/>
      <c r="AY284" s="26"/>
      <c r="AZ284" s="26"/>
      <c r="BA284" s="26"/>
      <c r="BB284" s="26"/>
      <c r="BC284" s="26"/>
      <c r="BD284" s="26"/>
      <c r="BE284" s="26"/>
      <c r="BF284" s="26"/>
      <c r="BG284" s="26"/>
      <c r="BH284" s="26"/>
      <c r="BI284" s="26"/>
      <c r="BJ284" s="26"/>
      <c r="BK284" s="26"/>
    </row>
    <row r="285" spans="1:63" x14ac:dyDescent="0.2">
      <c r="A285" s="26"/>
      <c r="B285" s="438"/>
      <c r="C285" s="438"/>
      <c r="D285" s="438"/>
      <c r="E285" s="438"/>
      <c r="F285" s="438"/>
      <c r="G285" s="438"/>
      <c r="H285" s="438"/>
      <c r="I285" s="438"/>
      <c r="J285" s="438"/>
      <c r="K285" s="438"/>
      <c r="L285" s="438"/>
      <c r="M285" s="438"/>
      <c r="N285" s="438"/>
      <c r="O285" s="438"/>
      <c r="P285" s="438"/>
      <c r="Q285" s="438"/>
      <c r="R285" s="438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  <c r="AJ285" s="26"/>
      <c r="AK285" s="26"/>
      <c r="AL285" s="26"/>
      <c r="AM285" s="26"/>
      <c r="AN285" s="26"/>
      <c r="AO285" s="26"/>
      <c r="AP285" s="26"/>
      <c r="AQ285" s="26"/>
      <c r="AR285" s="26"/>
      <c r="AS285" s="26"/>
      <c r="AT285" s="26"/>
      <c r="AU285" s="26"/>
      <c r="AV285" s="26"/>
      <c r="AW285" s="26"/>
      <c r="AX285" s="26"/>
      <c r="AY285" s="26"/>
      <c r="AZ285" s="26"/>
      <c r="BA285" s="26"/>
      <c r="BB285" s="26"/>
      <c r="BC285" s="26"/>
      <c r="BD285" s="26"/>
      <c r="BE285" s="26"/>
      <c r="BF285" s="26"/>
      <c r="BG285" s="26"/>
      <c r="BH285" s="26"/>
      <c r="BI285" s="26"/>
      <c r="BJ285" s="26"/>
      <c r="BK285" s="26"/>
    </row>
    <row r="286" spans="1:63" x14ac:dyDescent="0.2">
      <c r="A286" s="26"/>
      <c r="B286" s="438"/>
      <c r="C286" s="438"/>
      <c r="D286" s="438"/>
      <c r="E286" s="438"/>
      <c r="F286" s="438"/>
      <c r="G286" s="438"/>
      <c r="H286" s="438"/>
      <c r="I286" s="438"/>
      <c r="J286" s="438"/>
      <c r="K286" s="438"/>
      <c r="L286" s="438"/>
      <c r="M286" s="438"/>
      <c r="N286" s="438"/>
      <c r="O286" s="438"/>
      <c r="P286" s="438"/>
      <c r="Q286" s="438"/>
      <c r="R286" s="438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  <c r="AJ286" s="26"/>
      <c r="AK286" s="26"/>
      <c r="AL286" s="26"/>
      <c r="AM286" s="26"/>
      <c r="AN286" s="26"/>
      <c r="AO286" s="26"/>
      <c r="AP286" s="26"/>
      <c r="AQ286" s="26"/>
      <c r="AR286" s="26"/>
      <c r="AS286" s="26"/>
      <c r="AT286" s="26"/>
      <c r="AU286" s="26"/>
      <c r="AV286" s="26"/>
      <c r="AW286" s="26"/>
      <c r="AX286" s="26"/>
      <c r="AY286" s="26"/>
      <c r="AZ286" s="26"/>
      <c r="BA286" s="26"/>
      <c r="BB286" s="26"/>
      <c r="BC286" s="26"/>
      <c r="BD286" s="26"/>
      <c r="BE286" s="26"/>
      <c r="BF286" s="26"/>
      <c r="BG286" s="26"/>
      <c r="BH286" s="26"/>
      <c r="BI286" s="26"/>
      <c r="BJ286" s="26"/>
      <c r="BK286" s="26"/>
    </row>
    <row r="287" spans="1:63" x14ac:dyDescent="0.2">
      <c r="A287" s="26"/>
      <c r="B287" s="438"/>
      <c r="C287" s="438"/>
      <c r="D287" s="438"/>
      <c r="E287" s="438"/>
      <c r="F287" s="438"/>
      <c r="G287" s="438"/>
      <c r="H287" s="438"/>
      <c r="I287" s="438"/>
      <c r="J287" s="438"/>
      <c r="K287" s="438"/>
      <c r="L287" s="438"/>
      <c r="M287" s="438"/>
      <c r="N287" s="438"/>
      <c r="O287" s="438"/>
      <c r="P287" s="438"/>
      <c r="Q287" s="438"/>
      <c r="R287" s="438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  <c r="AJ287" s="26"/>
      <c r="AK287" s="26"/>
      <c r="AL287" s="26"/>
      <c r="AM287" s="26"/>
      <c r="AN287" s="26"/>
      <c r="AO287" s="26"/>
      <c r="AP287" s="26"/>
      <c r="AQ287" s="26"/>
      <c r="AR287" s="26"/>
      <c r="AS287" s="26"/>
      <c r="AT287" s="26"/>
      <c r="AU287" s="26"/>
      <c r="AV287" s="26"/>
      <c r="AW287" s="26"/>
      <c r="AX287" s="26"/>
      <c r="AY287" s="26"/>
      <c r="AZ287" s="26"/>
      <c r="BA287" s="26"/>
      <c r="BB287" s="26"/>
      <c r="BC287" s="26"/>
      <c r="BD287" s="26"/>
      <c r="BE287" s="26"/>
      <c r="BF287" s="26"/>
      <c r="BG287" s="26"/>
      <c r="BH287" s="26"/>
      <c r="BI287" s="26"/>
      <c r="BJ287" s="26"/>
      <c r="BK287" s="26"/>
    </row>
    <row r="288" spans="1:63" x14ac:dyDescent="0.2">
      <c r="A288" s="26"/>
      <c r="B288" s="438"/>
      <c r="C288" s="438"/>
      <c r="D288" s="438"/>
      <c r="E288" s="438"/>
      <c r="F288" s="438"/>
      <c r="G288" s="438"/>
      <c r="H288" s="438"/>
      <c r="I288" s="438"/>
      <c r="J288" s="438"/>
      <c r="K288" s="438"/>
      <c r="L288" s="438"/>
      <c r="M288" s="438"/>
      <c r="N288" s="438"/>
      <c r="O288" s="438"/>
      <c r="P288" s="438"/>
      <c r="Q288" s="438"/>
      <c r="R288" s="438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  <c r="AJ288" s="26"/>
      <c r="AK288" s="26"/>
      <c r="AL288" s="26"/>
      <c r="AM288" s="26"/>
      <c r="AN288" s="26"/>
      <c r="AO288" s="26"/>
      <c r="AP288" s="26"/>
      <c r="AQ288" s="26"/>
      <c r="AR288" s="26"/>
      <c r="AS288" s="26"/>
      <c r="AT288" s="26"/>
      <c r="AU288" s="26"/>
      <c r="AV288" s="26"/>
      <c r="AW288" s="26"/>
      <c r="AX288" s="26"/>
      <c r="AY288" s="26"/>
      <c r="AZ288" s="26"/>
      <c r="BA288" s="26"/>
      <c r="BB288" s="26"/>
      <c r="BC288" s="26"/>
      <c r="BD288" s="26"/>
      <c r="BE288" s="26"/>
      <c r="BF288" s="26"/>
      <c r="BG288" s="26"/>
      <c r="BH288" s="26"/>
      <c r="BI288" s="26"/>
      <c r="BJ288" s="26"/>
      <c r="BK288" s="26"/>
    </row>
    <row r="289" spans="1:63" x14ac:dyDescent="0.2">
      <c r="A289" s="26"/>
      <c r="B289" s="438"/>
      <c r="C289" s="438"/>
      <c r="D289" s="438"/>
      <c r="E289" s="438"/>
      <c r="F289" s="438"/>
      <c r="G289" s="438"/>
      <c r="H289" s="438"/>
      <c r="I289" s="438"/>
      <c r="J289" s="438"/>
      <c r="K289" s="438"/>
      <c r="L289" s="438"/>
      <c r="M289" s="438"/>
      <c r="N289" s="438"/>
      <c r="O289" s="438"/>
      <c r="P289" s="438"/>
      <c r="Q289" s="438"/>
      <c r="R289" s="438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  <c r="AM289" s="26"/>
      <c r="AN289" s="26"/>
      <c r="AO289" s="26"/>
      <c r="AP289" s="26"/>
      <c r="AQ289" s="26"/>
      <c r="AR289" s="26"/>
      <c r="AS289" s="26"/>
      <c r="AT289" s="26"/>
      <c r="AU289" s="26"/>
      <c r="AV289" s="26"/>
      <c r="AW289" s="26"/>
      <c r="AX289" s="26"/>
      <c r="AY289" s="26"/>
      <c r="AZ289" s="26"/>
      <c r="BA289" s="26"/>
      <c r="BB289" s="26"/>
      <c r="BC289" s="26"/>
      <c r="BD289" s="26"/>
      <c r="BE289" s="26"/>
      <c r="BF289" s="26"/>
      <c r="BG289" s="26"/>
      <c r="BH289" s="26"/>
      <c r="BI289" s="26"/>
      <c r="BJ289" s="26"/>
      <c r="BK289" s="26"/>
    </row>
    <row r="290" spans="1:63" x14ac:dyDescent="0.2">
      <c r="A290" s="26"/>
      <c r="B290" s="438"/>
      <c r="C290" s="438"/>
      <c r="D290" s="438"/>
      <c r="E290" s="438"/>
      <c r="F290" s="438"/>
      <c r="G290" s="438"/>
      <c r="H290" s="438"/>
      <c r="I290" s="438"/>
      <c r="J290" s="438"/>
      <c r="K290" s="438"/>
      <c r="L290" s="438"/>
      <c r="M290" s="438"/>
      <c r="N290" s="438"/>
      <c r="O290" s="438"/>
      <c r="P290" s="438"/>
      <c r="Q290" s="438"/>
      <c r="R290" s="438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  <c r="AM290" s="26"/>
      <c r="AN290" s="26"/>
      <c r="AO290" s="26"/>
      <c r="AP290" s="26"/>
      <c r="AQ290" s="26"/>
      <c r="AR290" s="26"/>
      <c r="AS290" s="26"/>
      <c r="AT290" s="26"/>
      <c r="AU290" s="26"/>
      <c r="AV290" s="26"/>
      <c r="AW290" s="26"/>
      <c r="AX290" s="26"/>
      <c r="AY290" s="26"/>
      <c r="AZ290" s="26"/>
      <c r="BA290" s="26"/>
      <c r="BB290" s="26"/>
      <c r="BC290" s="26"/>
      <c r="BD290" s="26"/>
      <c r="BE290" s="26"/>
      <c r="BF290" s="26"/>
      <c r="BG290" s="26"/>
      <c r="BH290" s="26"/>
      <c r="BI290" s="26"/>
      <c r="BJ290" s="26"/>
      <c r="BK290" s="26"/>
    </row>
    <row r="291" spans="1:63" x14ac:dyDescent="0.2">
      <c r="A291" s="26"/>
      <c r="B291" s="438"/>
      <c r="C291" s="438"/>
      <c r="D291" s="438"/>
      <c r="E291" s="438"/>
      <c r="F291" s="438"/>
      <c r="G291" s="438"/>
      <c r="H291" s="438"/>
      <c r="I291" s="438"/>
      <c r="J291" s="438"/>
      <c r="K291" s="438"/>
      <c r="L291" s="438"/>
      <c r="M291" s="438"/>
      <c r="N291" s="438"/>
      <c r="O291" s="438"/>
      <c r="P291" s="438"/>
      <c r="Q291" s="438"/>
      <c r="R291" s="438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  <c r="AJ291" s="26"/>
      <c r="AK291" s="26"/>
      <c r="AL291" s="26"/>
      <c r="AM291" s="26"/>
      <c r="AN291" s="26"/>
      <c r="AO291" s="26"/>
      <c r="AP291" s="26"/>
      <c r="AQ291" s="26"/>
      <c r="AR291" s="26"/>
      <c r="AS291" s="26"/>
      <c r="AT291" s="26"/>
      <c r="AU291" s="26"/>
      <c r="AV291" s="26"/>
      <c r="AW291" s="26"/>
      <c r="AX291" s="26"/>
      <c r="AY291" s="26"/>
      <c r="AZ291" s="26"/>
      <c r="BA291" s="26"/>
      <c r="BB291" s="26"/>
      <c r="BC291" s="26"/>
      <c r="BD291" s="26"/>
      <c r="BE291" s="26"/>
      <c r="BF291" s="26"/>
      <c r="BG291" s="26"/>
      <c r="BH291" s="26"/>
      <c r="BI291" s="26"/>
      <c r="BJ291" s="26"/>
      <c r="BK291" s="26"/>
    </row>
    <row r="292" spans="1:63" x14ac:dyDescent="0.2">
      <c r="A292" s="26"/>
      <c r="B292" s="438"/>
      <c r="C292" s="438"/>
      <c r="D292" s="438"/>
      <c r="E292" s="438"/>
      <c r="F292" s="438"/>
      <c r="G292" s="438"/>
      <c r="H292" s="438"/>
      <c r="I292" s="438"/>
      <c r="J292" s="438"/>
      <c r="K292" s="438"/>
      <c r="L292" s="438"/>
      <c r="M292" s="438"/>
      <c r="N292" s="438"/>
      <c r="O292" s="438"/>
      <c r="P292" s="438"/>
      <c r="Q292" s="438"/>
      <c r="R292" s="438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  <c r="AM292" s="26"/>
      <c r="AN292" s="26"/>
      <c r="AO292" s="26"/>
      <c r="AP292" s="26"/>
      <c r="AQ292" s="26"/>
      <c r="AR292" s="26"/>
      <c r="AS292" s="26"/>
      <c r="AT292" s="26"/>
      <c r="AU292" s="26"/>
      <c r="AV292" s="26"/>
      <c r="AW292" s="26"/>
      <c r="AX292" s="26"/>
      <c r="AY292" s="26"/>
      <c r="AZ292" s="26"/>
      <c r="BA292" s="26"/>
      <c r="BB292" s="26"/>
      <c r="BC292" s="26"/>
      <c r="BD292" s="26"/>
      <c r="BE292" s="26"/>
      <c r="BF292" s="26"/>
      <c r="BG292" s="26"/>
      <c r="BH292" s="26"/>
      <c r="BI292" s="26"/>
      <c r="BJ292" s="26"/>
      <c r="BK292" s="26"/>
    </row>
    <row r="293" spans="1:63" x14ac:dyDescent="0.2">
      <c r="A293" s="26"/>
      <c r="B293" s="438"/>
      <c r="C293" s="438"/>
      <c r="D293" s="438"/>
      <c r="E293" s="438"/>
      <c r="F293" s="438"/>
      <c r="G293" s="438"/>
      <c r="H293" s="438"/>
      <c r="I293" s="438"/>
      <c r="J293" s="438"/>
      <c r="K293" s="438"/>
      <c r="L293" s="438"/>
      <c r="M293" s="438"/>
      <c r="N293" s="438"/>
      <c r="O293" s="438"/>
      <c r="P293" s="438"/>
      <c r="Q293" s="438"/>
      <c r="R293" s="438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  <c r="AJ293" s="26"/>
      <c r="AK293" s="26"/>
      <c r="AL293" s="26"/>
      <c r="AM293" s="26"/>
      <c r="AN293" s="26"/>
      <c r="AO293" s="26"/>
      <c r="AP293" s="26"/>
      <c r="AQ293" s="26"/>
      <c r="AR293" s="26"/>
      <c r="AS293" s="26"/>
      <c r="AT293" s="26"/>
      <c r="AU293" s="26"/>
      <c r="AV293" s="26"/>
      <c r="AW293" s="26"/>
      <c r="AX293" s="26"/>
      <c r="AY293" s="26"/>
      <c r="AZ293" s="26"/>
      <c r="BA293" s="26"/>
      <c r="BB293" s="26"/>
      <c r="BC293" s="26"/>
      <c r="BD293" s="26"/>
      <c r="BE293" s="26"/>
      <c r="BF293" s="26"/>
      <c r="BG293" s="26"/>
      <c r="BH293" s="26"/>
      <c r="BI293" s="26"/>
      <c r="BJ293" s="26"/>
      <c r="BK293" s="26"/>
    </row>
    <row r="294" spans="1:63" x14ac:dyDescent="0.2">
      <c r="A294" s="26"/>
      <c r="B294" s="438"/>
      <c r="C294" s="438"/>
      <c r="D294" s="438"/>
      <c r="E294" s="438"/>
      <c r="F294" s="438"/>
      <c r="G294" s="438"/>
      <c r="H294" s="438"/>
      <c r="I294" s="438"/>
      <c r="J294" s="438"/>
      <c r="K294" s="438"/>
      <c r="L294" s="438"/>
      <c r="M294" s="438"/>
      <c r="N294" s="438"/>
      <c r="O294" s="438"/>
      <c r="P294" s="438"/>
      <c r="Q294" s="438"/>
      <c r="R294" s="438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  <c r="AM294" s="26"/>
      <c r="AN294" s="26"/>
      <c r="AO294" s="26"/>
      <c r="AP294" s="26"/>
      <c r="AQ294" s="26"/>
      <c r="AR294" s="26"/>
      <c r="AS294" s="26"/>
      <c r="AT294" s="26"/>
      <c r="AU294" s="26"/>
      <c r="AV294" s="26"/>
      <c r="AW294" s="26"/>
      <c r="AX294" s="26"/>
      <c r="AY294" s="26"/>
      <c r="AZ294" s="26"/>
      <c r="BA294" s="26"/>
      <c r="BB294" s="26"/>
      <c r="BC294" s="26"/>
      <c r="BD294" s="26"/>
      <c r="BE294" s="26"/>
      <c r="BF294" s="26"/>
      <c r="BG294" s="26"/>
      <c r="BH294" s="26"/>
      <c r="BI294" s="26"/>
      <c r="BJ294" s="26"/>
      <c r="BK294" s="26"/>
    </row>
    <row r="295" spans="1:63" x14ac:dyDescent="0.2">
      <c r="A295" s="26"/>
      <c r="B295" s="438"/>
      <c r="C295" s="438"/>
      <c r="D295" s="438"/>
      <c r="E295" s="438"/>
      <c r="F295" s="438"/>
      <c r="G295" s="438"/>
      <c r="H295" s="438"/>
      <c r="I295" s="438"/>
      <c r="J295" s="438"/>
      <c r="K295" s="438"/>
      <c r="L295" s="438"/>
      <c r="M295" s="438"/>
      <c r="N295" s="438"/>
      <c r="O295" s="438"/>
      <c r="P295" s="438"/>
      <c r="Q295" s="438"/>
      <c r="R295" s="438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  <c r="AJ295" s="26"/>
      <c r="AK295" s="26"/>
      <c r="AL295" s="26"/>
      <c r="AM295" s="26"/>
      <c r="AN295" s="26"/>
      <c r="AO295" s="26"/>
      <c r="AP295" s="26"/>
      <c r="AQ295" s="26"/>
      <c r="AR295" s="26"/>
      <c r="AS295" s="26"/>
      <c r="AT295" s="26"/>
      <c r="AU295" s="26"/>
      <c r="AV295" s="26"/>
      <c r="AW295" s="26"/>
      <c r="AX295" s="26"/>
      <c r="AY295" s="26"/>
      <c r="AZ295" s="26"/>
      <c r="BA295" s="26"/>
      <c r="BB295" s="26"/>
      <c r="BC295" s="26"/>
      <c r="BD295" s="26"/>
      <c r="BE295" s="26"/>
      <c r="BF295" s="26"/>
      <c r="BG295" s="26"/>
      <c r="BH295" s="26"/>
      <c r="BI295" s="26"/>
      <c r="BJ295" s="26"/>
      <c r="BK295" s="26"/>
    </row>
    <row r="296" spans="1:63" x14ac:dyDescent="0.2">
      <c r="A296" s="26"/>
      <c r="B296" s="438"/>
      <c r="C296" s="438"/>
      <c r="D296" s="438"/>
      <c r="E296" s="438"/>
      <c r="F296" s="438"/>
      <c r="G296" s="438"/>
      <c r="H296" s="438"/>
      <c r="I296" s="438"/>
      <c r="J296" s="438"/>
      <c r="K296" s="438"/>
      <c r="L296" s="438"/>
      <c r="M296" s="438"/>
      <c r="N296" s="438"/>
      <c r="O296" s="438"/>
      <c r="P296" s="438"/>
      <c r="Q296" s="438"/>
      <c r="R296" s="438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26"/>
      <c r="AJ296" s="26"/>
      <c r="AK296" s="26"/>
      <c r="AL296" s="26"/>
      <c r="AM296" s="26"/>
      <c r="AN296" s="26"/>
      <c r="AO296" s="26"/>
      <c r="AP296" s="26"/>
      <c r="AQ296" s="26"/>
      <c r="AR296" s="26"/>
      <c r="AS296" s="26"/>
      <c r="AT296" s="26"/>
      <c r="AU296" s="26"/>
      <c r="AV296" s="26"/>
      <c r="AW296" s="26"/>
      <c r="AX296" s="26"/>
      <c r="AY296" s="26"/>
      <c r="AZ296" s="26"/>
      <c r="BA296" s="26"/>
      <c r="BB296" s="26"/>
      <c r="BC296" s="26"/>
      <c r="BD296" s="26"/>
      <c r="BE296" s="26"/>
      <c r="BF296" s="26"/>
      <c r="BG296" s="26"/>
      <c r="BH296" s="26"/>
      <c r="BI296" s="26"/>
      <c r="BJ296" s="26"/>
      <c r="BK296" s="26"/>
    </row>
    <row r="297" spans="1:63" x14ac:dyDescent="0.2">
      <c r="A297" s="26"/>
      <c r="B297" s="438"/>
      <c r="C297" s="438"/>
      <c r="D297" s="438"/>
      <c r="E297" s="438"/>
      <c r="F297" s="438"/>
      <c r="G297" s="438"/>
      <c r="H297" s="438"/>
      <c r="I297" s="438"/>
      <c r="J297" s="438"/>
      <c r="K297" s="438"/>
      <c r="L297" s="438"/>
      <c r="M297" s="438"/>
      <c r="N297" s="438"/>
      <c r="O297" s="438"/>
      <c r="P297" s="438"/>
      <c r="Q297" s="438"/>
      <c r="R297" s="438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  <c r="AN297" s="26"/>
      <c r="AO297" s="26"/>
      <c r="AP297" s="26"/>
      <c r="AQ297" s="26"/>
      <c r="AR297" s="26"/>
      <c r="AS297" s="26"/>
      <c r="AT297" s="26"/>
      <c r="AU297" s="26"/>
      <c r="AV297" s="26"/>
      <c r="AW297" s="26"/>
      <c r="AX297" s="26"/>
      <c r="AY297" s="26"/>
      <c r="AZ297" s="26"/>
      <c r="BA297" s="26"/>
      <c r="BB297" s="26"/>
      <c r="BC297" s="26"/>
      <c r="BD297" s="26"/>
      <c r="BE297" s="26"/>
      <c r="BF297" s="26"/>
      <c r="BG297" s="26"/>
      <c r="BH297" s="26"/>
      <c r="BI297" s="26"/>
      <c r="BJ297" s="26"/>
      <c r="BK297" s="26"/>
    </row>
    <row r="298" spans="1:63" x14ac:dyDescent="0.2">
      <c r="A298" s="26"/>
      <c r="B298" s="438"/>
      <c r="C298" s="438"/>
      <c r="D298" s="438"/>
      <c r="E298" s="438"/>
      <c r="F298" s="438"/>
      <c r="G298" s="438"/>
      <c r="H298" s="438"/>
      <c r="I298" s="438"/>
      <c r="J298" s="438"/>
      <c r="K298" s="438"/>
      <c r="L298" s="438"/>
      <c r="M298" s="438"/>
      <c r="N298" s="438"/>
      <c r="O298" s="438"/>
      <c r="P298" s="438"/>
      <c r="Q298" s="438"/>
      <c r="R298" s="438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6"/>
      <c r="AM298" s="26"/>
      <c r="AN298" s="26"/>
      <c r="AO298" s="26"/>
      <c r="AP298" s="26"/>
      <c r="AQ298" s="26"/>
      <c r="AR298" s="26"/>
      <c r="AS298" s="26"/>
      <c r="AT298" s="26"/>
      <c r="AU298" s="26"/>
      <c r="AV298" s="26"/>
      <c r="AW298" s="26"/>
      <c r="AX298" s="26"/>
      <c r="AY298" s="26"/>
      <c r="AZ298" s="26"/>
      <c r="BA298" s="26"/>
      <c r="BB298" s="26"/>
      <c r="BC298" s="26"/>
      <c r="BD298" s="26"/>
      <c r="BE298" s="26"/>
      <c r="BF298" s="26"/>
      <c r="BG298" s="26"/>
      <c r="BH298" s="26"/>
      <c r="BI298" s="26"/>
      <c r="BJ298" s="26"/>
      <c r="BK298" s="26"/>
    </row>
    <row r="299" spans="1:63" x14ac:dyDescent="0.2">
      <c r="A299" s="26"/>
      <c r="B299" s="438"/>
      <c r="C299" s="438"/>
      <c r="D299" s="438"/>
      <c r="E299" s="438"/>
      <c r="F299" s="438"/>
      <c r="G299" s="438"/>
      <c r="H299" s="438"/>
      <c r="I299" s="438"/>
      <c r="J299" s="438"/>
      <c r="K299" s="438"/>
      <c r="L299" s="438"/>
      <c r="M299" s="438"/>
      <c r="N299" s="438"/>
      <c r="O299" s="438"/>
      <c r="P299" s="438"/>
      <c r="Q299" s="438"/>
      <c r="R299" s="438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  <c r="AJ299" s="26"/>
      <c r="AK299" s="26"/>
      <c r="AL299" s="26"/>
      <c r="AM299" s="26"/>
      <c r="AN299" s="26"/>
      <c r="AO299" s="26"/>
      <c r="AP299" s="26"/>
      <c r="AQ299" s="26"/>
      <c r="AR299" s="26"/>
      <c r="AS299" s="26"/>
      <c r="AT299" s="26"/>
      <c r="AU299" s="26"/>
      <c r="AV299" s="26"/>
      <c r="AW299" s="26"/>
      <c r="AX299" s="26"/>
      <c r="AY299" s="26"/>
      <c r="AZ299" s="26"/>
      <c r="BA299" s="26"/>
      <c r="BB299" s="26"/>
      <c r="BC299" s="26"/>
      <c r="BD299" s="26"/>
      <c r="BE299" s="26"/>
      <c r="BF299" s="26"/>
      <c r="BG299" s="26"/>
      <c r="BH299" s="26"/>
      <c r="BI299" s="26"/>
      <c r="BJ299" s="26"/>
      <c r="BK299" s="26"/>
    </row>
    <row r="300" spans="1:63" x14ac:dyDescent="0.2">
      <c r="A300" s="26"/>
      <c r="B300" s="438"/>
      <c r="C300" s="438"/>
      <c r="D300" s="438"/>
      <c r="E300" s="438"/>
      <c r="F300" s="438"/>
      <c r="G300" s="438"/>
      <c r="H300" s="438"/>
      <c r="I300" s="438"/>
      <c r="J300" s="438"/>
      <c r="K300" s="438"/>
      <c r="L300" s="438"/>
      <c r="M300" s="438"/>
      <c r="N300" s="438"/>
      <c r="O300" s="438"/>
      <c r="P300" s="438"/>
      <c r="Q300" s="438"/>
      <c r="R300" s="438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  <c r="AN300" s="26"/>
      <c r="AO300" s="26"/>
      <c r="AP300" s="26"/>
      <c r="AQ300" s="26"/>
      <c r="AR300" s="26"/>
      <c r="AS300" s="26"/>
      <c r="AT300" s="26"/>
      <c r="AU300" s="26"/>
      <c r="AV300" s="26"/>
      <c r="AW300" s="26"/>
      <c r="AX300" s="26"/>
      <c r="AY300" s="26"/>
      <c r="AZ300" s="26"/>
      <c r="BA300" s="26"/>
      <c r="BB300" s="26"/>
      <c r="BC300" s="26"/>
      <c r="BD300" s="26"/>
      <c r="BE300" s="26"/>
      <c r="BF300" s="26"/>
      <c r="BG300" s="26"/>
      <c r="BH300" s="26"/>
      <c r="BI300" s="26"/>
      <c r="BJ300" s="26"/>
      <c r="BK300" s="26"/>
    </row>
    <row r="301" spans="1:63" x14ac:dyDescent="0.2">
      <c r="A301" s="26"/>
      <c r="B301" s="438"/>
      <c r="C301" s="438"/>
      <c r="D301" s="438"/>
      <c r="E301" s="438"/>
      <c r="F301" s="438"/>
      <c r="G301" s="438"/>
      <c r="H301" s="438"/>
      <c r="I301" s="438"/>
      <c r="J301" s="438"/>
      <c r="K301" s="438"/>
      <c r="L301" s="438"/>
      <c r="M301" s="438"/>
      <c r="N301" s="438"/>
      <c r="O301" s="438"/>
      <c r="P301" s="438"/>
      <c r="Q301" s="438"/>
      <c r="R301" s="438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6"/>
      <c r="AI301" s="26"/>
      <c r="AJ301" s="26"/>
      <c r="AK301" s="26"/>
      <c r="AL301" s="26"/>
      <c r="AM301" s="26"/>
      <c r="AN301" s="26"/>
      <c r="AO301" s="26"/>
      <c r="AP301" s="26"/>
      <c r="AQ301" s="26"/>
      <c r="AR301" s="26"/>
      <c r="AS301" s="26"/>
      <c r="AT301" s="26"/>
      <c r="AU301" s="26"/>
      <c r="AV301" s="26"/>
      <c r="AW301" s="26"/>
      <c r="AX301" s="26"/>
      <c r="AY301" s="26"/>
      <c r="AZ301" s="26"/>
      <c r="BA301" s="26"/>
      <c r="BB301" s="26"/>
      <c r="BC301" s="26"/>
      <c r="BD301" s="26"/>
      <c r="BE301" s="26"/>
      <c r="BF301" s="26"/>
      <c r="BG301" s="26"/>
      <c r="BH301" s="26"/>
      <c r="BI301" s="26"/>
      <c r="BJ301" s="26"/>
      <c r="BK301" s="26"/>
    </row>
    <row r="302" spans="1:63" x14ac:dyDescent="0.2">
      <c r="A302" s="26"/>
      <c r="B302" s="438"/>
      <c r="C302" s="438"/>
      <c r="D302" s="438"/>
      <c r="E302" s="438"/>
      <c r="F302" s="438"/>
      <c r="G302" s="438"/>
      <c r="H302" s="438"/>
      <c r="I302" s="438"/>
      <c r="J302" s="438"/>
      <c r="K302" s="438"/>
      <c r="L302" s="438"/>
      <c r="M302" s="438"/>
      <c r="N302" s="438"/>
      <c r="O302" s="438"/>
      <c r="P302" s="438"/>
      <c r="Q302" s="438"/>
      <c r="R302" s="438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  <c r="AG302" s="26"/>
      <c r="AH302" s="26"/>
      <c r="AI302" s="26"/>
      <c r="AJ302" s="26"/>
      <c r="AK302" s="26"/>
      <c r="AL302" s="26"/>
      <c r="AM302" s="26"/>
      <c r="AN302" s="26"/>
      <c r="AO302" s="26"/>
      <c r="AP302" s="26"/>
      <c r="AQ302" s="26"/>
      <c r="AR302" s="26"/>
      <c r="AS302" s="26"/>
      <c r="AT302" s="26"/>
      <c r="AU302" s="26"/>
      <c r="AV302" s="26"/>
      <c r="AW302" s="26"/>
      <c r="AX302" s="26"/>
      <c r="AY302" s="26"/>
      <c r="AZ302" s="26"/>
      <c r="BA302" s="26"/>
      <c r="BB302" s="26"/>
      <c r="BC302" s="26"/>
      <c r="BD302" s="26"/>
      <c r="BE302" s="26"/>
      <c r="BF302" s="26"/>
      <c r="BG302" s="26"/>
      <c r="BH302" s="26"/>
      <c r="BI302" s="26"/>
      <c r="BJ302" s="26"/>
      <c r="BK302" s="26"/>
    </row>
    <row r="303" spans="1:63" x14ac:dyDescent="0.2">
      <c r="A303" s="26"/>
      <c r="B303" s="438"/>
      <c r="C303" s="438"/>
      <c r="D303" s="438"/>
      <c r="E303" s="438"/>
      <c r="F303" s="438"/>
      <c r="G303" s="438"/>
      <c r="H303" s="438"/>
      <c r="I303" s="438"/>
      <c r="J303" s="438"/>
      <c r="K303" s="438"/>
      <c r="L303" s="438"/>
      <c r="M303" s="438"/>
      <c r="N303" s="438"/>
      <c r="O303" s="438"/>
      <c r="P303" s="438"/>
      <c r="Q303" s="438"/>
      <c r="R303" s="438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  <c r="AG303" s="26"/>
      <c r="AH303" s="26"/>
      <c r="AI303" s="26"/>
      <c r="AJ303" s="26"/>
      <c r="AK303" s="26"/>
      <c r="AL303" s="26"/>
      <c r="AM303" s="26"/>
      <c r="AN303" s="26"/>
      <c r="AO303" s="26"/>
      <c r="AP303" s="26"/>
      <c r="AQ303" s="26"/>
      <c r="AR303" s="26"/>
      <c r="AS303" s="26"/>
      <c r="AT303" s="26"/>
      <c r="AU303" s="26"/>
      <c r="AV303" s="26"/>
      <c r="AW303" s="26"/>
      <c r="AX303" s="26"/>
      <c r="AY303" s="26"/>
      <c r="AZ303" s="26"/>
      <c r="BA303" s="26"/>
      <c r="BB303" s="26"/>
      <c r="BC303" s="26"/>
      <c r="BD303" s="26"/>
      <c r="BE303" s="26"/>
      <c r="BF303" s="26"/>
      <c r="BG303" s="26"/>
      <c r="BH303" s="26"/>
      <c r="BI303" s="26"/>
      <c r="BJ303" s="26"/>
      <c r="BK303" s="26"/>
    </row>
    <row r="304" spans="1:63" x14ac:dyDescent="0.2">
      <c r="A304" s="26"/>
      <c r="B304" s="438"/>
      <c r="C304" s="438"/>
      <c r="D304" s="438"/>
      <c r="E304" s="438"/>
      <c r="F304" s="438"/>
      <c r="G304" s="438"/>
      <c r="H304" s="438"/>
      <c r="I304" s="438"/>
      <c r="J304" s="438"/>
      <c r="K304" s="438"/>
      <c r="L304" s="438"/>
      <c r="M304" s="438"/>
      <c r="N304" s="438"/>
      <c r="O304" s="438"/>
      <c r="P304" s="438"/>
      <c r="Q304" s="438"/>
      <c r="R304" s="438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  <c r="AI304" s="26"/>
      <c r="AJ304" s="26"/>
      <c r="AK304" s="26"/>
      <c r="AL304" s="26"/>
      <c r="AM304" s="26"/>
      <c r="AN304" s="26"/>
      <c r="AO304" s="26"/>
      <c r="AP304" s="26"/>
      <c r="AQ304" s="26"/>
      <c r="AR304" s="26"/>
      <c r="AS304" s="26"/>
      <c r="AT304" s="26"/>
      <c r="AU304" s="26"/>
      <c r="AV304" s="26"/>
      <c r="AW304" s="26"/>
      <c r="AX304" s="26"/>
      <c r="AY304" s="26"/>
      <c r="AZ304" s="26"/>
      <c r="BA304" s="26"/>
      <c r="BB304" s="26"/>
      <c r="BC304" s="26"/>
      <c r="BD304" s="26"/>
      <c r="BE304" s="26"/>
      <c r="BF304" s="26"/>
      <c r="BG304" s="26"/>
      <c r="BH304" s="26"/>
      <c r="BI304" s="26"/>
      <c r="BJ304" s="26"/>
      <c r="BK304" s="26"/>
    </row>
    <row r="305" spans="1:63" x14ac:dyDescent="0.2">
      <c r="A305" s="26"/>
      <c r="B305" s="438"/>
      <c r="C305" s="438"/>
      <c r="D305" s="438"/>
      <c r="E305" s="438"/>
      <c r="F305" s="438"/>
      <c r="G305" s="438"/>
      <c r="H305" s="438"/>
      <c r="I305" s="438"/>
      <c r="J305" s="438"/>
      <c r="K305" s="438"/>
      <c r="L305" s="438"/>
      <c r="M305" s="438"/>
      <c r="N305" s="438"/>
      <c r="O305" s="438"/>
      <c r="P305" s="438"/>
      <c r="Q305" s="438"/>
      <c r="R305" s="438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  <c r="AG305" s="26"/>
      <c r="AH305" s="26"/>
      <c r="AI305" s="26"/>
      <c r="AJ305" s="26"/>
      <c r="AK305" s="26"/>
      <c r="AL305" s="26"/>
      <c r="AM305" s="26"/>
      <c r="AN305" s="26"/>
      <c r="AO305" s="26"/>
      <c r="AP305" s="26"/>
      <c r="AQ305" s="26"/>
      <c r="AR305" s="26"/>
      <c r="AS305" s="26"/>
      <c r="AT305" s="26"/>
      <c r="AU305" s="26"/>
      <c r="AV305" s="26"/>
      <c r="AW305" s="26"/>
      <c r="AX305" s="26"/>
      <c r="AY305" s="26"/>
      <c r="AZ305" s="26"/>
      <c r="BA305" s="26"/>
      <c r="BB305" s="26"/>
      <c r="BC305" s="26"/>
      <c r="BD305" s="26"/>
      <c r="BE305" s="26"/>
      <c r="BF305" s="26"/>
      <c r="BG305" s="26"/>
      <c r="BH305" s="26"/>
      <c r="BI305" s="26"/>
      <c r="BJ305" s="26"/>
      <c r="BK305" s="26"/>
    </row>
    <row r="306" spans="1:63" x14ac:dyDescent="0.2">
      <c r="A306" s="26"/>
      <c r="B306" s="438"/>
      <c r="C306" s="438"/>
      <c r="D306" s="438"/>
      <c r="E306" s="438"/>
      <c r="F306" s="438"/>
      <c r="G306" s="438"/>
      <c r="H306" s="438"/>
      <c r="I306" s="438"/>
      <c r="J306" s="438"/>
      <c r="K306" s="438"/>
      <c r="L306" s="438"/>
      <c r="M306" s="438"/>
      <c r="N306" s="438"/>
      <c r="O306" s="438"/>
      <c r="P306" s="438"/>
      <c r="Q306" s="438"/>
      <c r="R306" s="438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  <c r="AG306" s="26"/>
      <c r="AH306" s="26"/>
      <c r="AI306" s="26"/>
      <c r="AJ306" s="26"/>
      <c r="AK306" s="26"/>
      <c r="AL306" s="26"/>
      <c r="AM306" s="26"/>
      <c r="AN306" s="26"/>
      <c r="AO306" s="26"/>
      <c r="AP306" s="26"/>
      <c r="AQ306" s="26"/>
      <c r="AR306" s="26"/>
      <c r="AS306" s="26"/>
      <c r="AT306" s="26"/>
      <c r="AU306" s="26"/>
      <c r="AV306" s="26"/>
      <c r="AW306" s="26"/>
      <c r="AX306" s="26"/>
      <c r="AY306" s="26"/>
      <c r="AZ306" s="26"/>
      <c r="BA306" s="26"/>
      <c r="BB306" s="26"/>
      <c r="BC306" s="26"/>
      <c r="BD306" s="26"/>
      <c r="BE306" s="26"/>
      <c r="BF306" s="26"/>
      <c r="BG306" s="26"/>
      <c r="BH306" s="26"/>
      <c r="BI306" s="26"/>
      <c r="BJ306" s="26"/>
      <c r="BK306" s="26"/>
    </row>
    <row r="307" spans="1:63" x14ac:dyDescent="0.2">
      <c r="A307" s="26"/>
      <c r="B307" s="438"/>
      <c r="C307" s="438"/>
      <c r="D307" s="438"/>
      <c r="E307" s="438"/>
      <c r="F307" s="438"/>
      <c r="G307" s="438"/>
      <c r="H307" s="438"/>
      <c r="I307" s="438"/>
      <c r="J307" s="438"/>
      <c r="K307" s="438"/>
      <c r="L307" s="438"/>
      <c r="M307" s="438"/>
      <c r="N307" s="438"/>
      <c r="O307" s="438"/>
      <c r="P307" s="438"/>
      <c r="Q307" s="438"/>
      <c r="R307" s="438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  <c r="AH307" s="26"/>
      <c r="AI307" s="26"/>
      <c r="AJ307" s="26"/>
      <c r="AK307" s="26"/>
      <c r="AL307" s="26"/>
      <c r="AM307" s="26"/>
      <c r="AN307" s="26"/>
      <c r="AO307" s="26"/>
      <c r="AP307" s="26"/>
      <c r="AQ307" s="26"/>
      <c r="AR307" s="26"/>
      <c r="AS307" s="26"/>
      <c r="AT307" s="26"/>
      <c r="AU307" s="26"/>
      <c r="AV307" s="26"/>
      <c r="AW307" s="26"/>
      <c r="AX307" s="26"/>
      <c r="AY307" s="26"/>
      <c r="AZ307" s="26"/>
      <c r="BA307" s="26"/>
      <c r="BB307" s="26"/>
      <c r="BC307" s="26"/>
      <c r="BD307" s="26"/>
      <c r="BE307" s="26"/>
      <c r="BF307" s="26"/>
      <c r="BG307" s="26"/>
      <c r="BH307" s="26"/>
      <c r="BI307" s="26"/>
      <c r="BJ307" s="26"/>
      <c r="BK307" s="26"/>
    </row>
    <row r="308" spans="1:63" x14ac:dyDescent="0.2">
      <c r="A308" s="26"/>
      <c r="B308" s="438"/>
      <c r="C308" s="438"/>
      <c r="D308" s="438"/>
      <c r="E308" s="438"/>
      <c r="F308" s="438"/>
      <c r="G308" s="438"/>
      <c r="H308" s="438"/>
      <c r="I308" s="438"/>
      <c r="J308" s="438"/>
      <c r="K308" s="438"/>
      <c r="L308" s="438"/>
      <c r="M308" s="438"/>
      <c r="N308" s="438"/>
      <c r="O308" s="438"/>
      <c r="P308" s="438"/>
      <c r="Q308" s="438"/>
      <c r="R308" s="438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6"/>
      <c r="AH308" s="26"/>
      <c r="AI308" s="26"/>
      <c r="AJ308" s="26"/>
      <c r="AK308" s="26"/>
      <c r="AL308" s="26"/>
      <c r="AM308" s="26"/>
      <c r="AN308" s="26"/>
      <c r="AO308" s="26"/>
      <c r="AP308" s="26"/>
      <c r="AQ308" s="26"/>
      <c r="AR308" s="26"/>
      <c r="AS308" s="26"/>
      <c r="AT308" s="26"/>
      <c r="AU308" s="26"/>
      <c r="AV308" s="26"/>
      <c r="AW308" s="26"/>
      <c r="AX308" s="26"/>
      <c r="AY308" s="26"/>
      <c r="AZ308" s="26"/>
      <c r="BA308" s="26"/>
      <c r="BB308" s="26"/>
      <c r="BC308" s="26"/>
      <c r="BD308" s="26"/>
      <c r="BE308" s="26"/>
      <c r="BF308" s="26"/>
      <c r="BG308" s="26"/>
      <c r="BH308" s="26"/>
      <c r="BI308" s="26"/>
      <c r="BJ308" s="26"/>
      <c r="BK308" s="26"/>
    </row>
    <row r="309" spans="1:63" x14ac:dyDescent="0.2">
      <c r="A309" s="26"/>
      <c r="B309" s="438"/>
      <c r="C309" s="438"/>
      <c r="D309" s="438"/>
      <c r="E309" s="438"/>
      <c r="F309" s="438"/>
      <c r="G309" s="438"/>
      <c r="H309" s="438"/>
      <c r="I309" s="438"/>
      <c r="J309" s="438"/>
      <c r="K309" s="438"/>
      <c r="L309" s="438"/>
      <c r="M309" s="438"/>
      <c r="N309" s="438"/>
      <c r="O309" s="438"/>
      <c r="P309" s="438"/>
      <c r="Q309" s="438"/>
      <c r="R309" s="438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6"/>
      <c r="AH309" s="26"/>
      <c r="AI309" s="26"/>
      <c r="AJ309" s="26"/>
      <c r="AK309" s="26"/>
      <c r="AL309" s="26"/>
      <c r="AM309" s="26"/>
      <c r="AN309" s="26"/>
      <c r="AO309" s="26"/>
      <c r="AP309" s="26"/>
      <c r="AQ309" s="26"/>
      <c r="AR309" s="26"/>
      <c r="AS309" s="26"/>
      <c r="AT309" s="26"/>
      <c r="AU309" s="26"/>
      <c r="AV309" s="26"/>
      <c r="AW309" s="26"/>
      <c r="AX309" s="26"/>
      <c r="AY309" s="26"/>
      <c r="AZ309" s="26"/>
      <c r="BA309" s="26"/>
      <c r="BB309" s="26"/>
      <c r="BC309" s="26"/>
      <c r="BD309" s="26"/>
      <c r="BE309" s="26"/>
      <c r="BF309" s="26"/>
      <c r="BG309" s="26"/>
      <c r="BH309" s="26"/>
      <c r="BI309" s="26"/>
      <c r="BJ309" s="26"/>
      <c r="BK309" s="26"/>
    </row>
    <row r="310" spans="1:63" x14ac:dyDescent="0.2">
      <c r="A310" s="26"/>
      <c r="B310" s="438"/>
      <c r="C310" s="438"/>
      <c r="D310" s="438"/>
      <c r="E310" s="438"/>
      <c r="F310" s="438"/>
      <c r="G310" s="438"/>
      <c r="H310" s="438"/>
      <c r="I310" s="438"/>
      <c r="J310" s="438"/>
      <c r="K310" s="438"/>
      <c r="L310" s="438"/>
      <c r="M310" s="438"/>
      <c r="N310" s="438"/>
      <c r="O310" s="438"/>
      <c r="P310" s="438"/>
      <c r="Q310" s="438"/>
      <c r="R310" s="438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  <c r="AG310" s="26"/>
      <c r="AH310" s="26"/>
      <c r="AI310" s="26"/>
      <c r="AJ310" s="26"/>
      <c r="AK310" s="26"/>
      <c r="AL310" s="26"/>
      <c r="AM310" s="26"/>
      <c r="AN310" s="26"/>
      <c r="AO310" s="26"/>
      <c r="AP310" s="26"/>
      <c r="AQ310" s="26"/>
      <c r="AR310" s="26"/>
      <c r="AS310" s="26"/>
      <c r="AT310" s="26"/>
      <c r="AU310" s="26"/>
      <c r="AV310" s="26"/>
      <c r="AW310" s="26"/>
      <c r="AX310" s="26"/>
      <c r="AY310" s="26"/>
      <c r="AZ310" s="26"/>
      <c r="BA310" s="26"/>
      <c r="BB310" s="26"/>
      <c r="BC310" s="26"/>
      <c r="BD310" s="26"/>
      <c r="BE310" s="26"/>
      <c r="BF310" s="26"/>
      <c r="BG310" s="26"/>
      <c r="BH310" s="26"/>
      <c r="BI310" s="26"/>
      <c r="BJ310" s="26"/>
      <c r="BK310" s="26"/>
    </row>
    <row r="311" spans="1:63" x14ac:dyDescent="0.2">
      <c r="A311" s="26"/>
      <c r="B311" s="438"/>
      <c r="C311" s="438"/>
      <c r="D311" s="438"/>
      <c r="E311" s="438"/>
      <c r="F311" s="438"/>
      <c r="G311" s="438"/>
      <c r="H311" s="438"/>
      <c r="I311" s="438"/>
      <c r="J311" s="438"/>
      <c r="K311" s="438"/>
      <c r="L311" s="438"/>
      <c r="M311" s="438"/>
      <c r="N311" s="438"/>
      <c r="O311" s="438"/>
      <c r="P311" s="438"/>
      <c r="Q311" s="438"/>
      <c r="R311" s="438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F311" s="26"/>
      <c r="AG311" s="26"/>
      <c r="AH311" s="26"/>
      <c r="AI311" s="26"/>
      <c r="AJ311" s="26"/>
      <c r="AK311" s="26"/>
      <c r="AL311" s="26"/>
      <c r="AM311" s="26"/>
      <c r="AN311" s="26"/>
      <c r="AO311" s="26"/>
      <c r="AP311" s="26"/>
      <c r="AQ311" s="26"/>
      <c r="AR311" s="26"/>
      <c r="AS311" s="26"/>
      <c r="AT311" s="26"/>
      <c r="AU311" s="26"/>
      <c r="AV311" s="26"/>
      <c r="AW311" s="26"/>
      <c r="AX311" s="26"/>
      <c r="AY311" s="26"/>
      <c r="AZ311" s="26"/>
      <c r="BA311" s="26"/>
      <c r="BB311" s="26"/>
      <c r="BC311" s="26"/>
      <c r="BD311" s="26"/>
      <c r="BE311" s="26"/>
      <c r="BF311" s="26"/>
      <c r="BG311" s="26"/>
      <c r="BH311" s="26"/>
      <c r="BI311" s="26"/>
      <c r="BJ311" s="26"/>
      <c r="BK311" s="26"/>
    </row>
    <row r="312" spans="1:63" x14ac:dyDescent="0.2">
      <c r="A312" s="26"/>
      <c r="B312" s="438"/>
      <c r="C312" s="438"/>
      <c r="D312" s="438"/>
      <c r="E312" s="438"/>
      <c r="F312" s="438"/>
      <c r="G312" s="438"/>
      <c r="H312" s="438"/>
      <c r="I312" s="438"/>
      <c r="J312" s="438"/>
      <c r="K312" s="438"/>
      <c r="L312" s="438"/>
      <c r="M312" s="438"/>
      <c r="N312" s="438"/>
      <c r="O312" s="438"/>
      <c r="P312" s="438"/>
      <c r="Q312" s="438"/>
      <c r="R312" s="438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  <c r="AG312" s="26"/>
      <c r="AH312" s="26"/>
      <c r="AI312" s="26"/>
      <c r="AJ312" s="26"/>
      <c r="AK312" s="26"/>
      <c r="AL312" s="26"/>
      <c r="AM312" s="26"/>
      <c r="AN312" s="26"/>
      <c r="AO312" s="26"/>
      <c r="AP312" s="26"/>
      <c r="AQ312" s="26"/>
      <c r="AR312" s="26"/>
      <c r="AS312" s="26"/>
      <c r="AT312" s="26"/>
      <c r="AU312" s="26"/>
      <c r="AV312" s="26"/>
      <c r="AW312" s="26"/>
      <c r="AX312" s="26"/>
      <c r="AY312" s="26"/>
      <c r="AZ312" s="26"/>
      <c r="BA312" s="26"/>
      <c r="BB312" s="26"/>
      <c r="BC312" s="26"/>
      <c r="BD312" s="26"/>
      <c r="BE312" s="26"/>
      <c r="BF312" s="26"/>
      <c r="BG312" s="26"/>
      <c r="BH312" s="26"/>
      <c r="BI312" s="26"/>
      <c r="BJ312" s="26"/>
      <c r="BK312" s="26"/>
    </row>
    <row r="313" spans="1:63" x14ac:dyDescent="0.2">
      <c r="A313" s="26"/>
      <c r="B313" s="438"/>
      <c r="C313" s="438"/>
      <c r="D313" s="438"/>
      <c r="E313" s="438"/>
      <c r="F313" s="438"/>
      <c r="G313" s="438"/>
      <c r="H313" s="438"/>
      <c r="I313" s="438"/>
      <c r="J313" s="438"/>
      <c r="K313" s="438"/>
      <c r="L313" s="438"/>
      <c r="M313" s="438"/>
      <c r="N313" s="438"/>
      <c r="O313" s="438"/>
      <c r="P313" s="438"/>
      <c r="Q313" s="438"/>
      <c r="R313" s="438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  <c r="AG313" s="26"/>
      <c r="AH313" s="26"/>
      <c r="AI313" s="26"/>
      <c r="AJ313" s="26"/>
      <c r="AK313" s="26"/>
      <c r="AL313" s="26"/>
      <c r="AM313" s="26"/>
      <c r="AN313" s="26"/>
      <c r="AO313" s="26"/>
      <c r="AP313" s="26"/>
      <c r="AQ313" s="26"/>
      <c r="AR313" s="26"/>
      <c r="AS313" s="26"/>
      <c r="AT313" s="26"/>
      <c r="AU313" s="26"/>
      <c r="AV313" s="26"/>
      <c r="AW313" s="26"/>
      <c r="AX313" s="26"/>
      <c r="AY313" s="26"/>
      <c r="AZ313" s="26"/>
      <c r="BA313" s="26"/>
      <c r="BB313" s="26"/>
      <c r="BC313" s="26"/>
      <c r="BD313" s="26"/>
      <c r="BE313" s="26"/>
      <c r="BF313" s="26"/>
      <c r="BG313" s="26"/>
      <c r="BH313" s="26"/>
      <c r="BI313" s="26"/>
      <c r="BJ313" s="26"/>
      <c r="BK313" s="26"/>
    </row>
    <row r="314" spans="1:63" x14ac:dyDescent="0.2">
      <c r="A314" s="26"/>
      <c r="B314" s="438"/>
      <c r="C314" s="438"/>
      <c r="D314" s="438"/>
      <c r="E314" s="438"/>
      <c r="F314" s="438"/>
      <c r="G314" s="438"/>
      <c r="H314" s="438"/>
      <c r="I314" s="438"/>
      <c r="J314" s="438"/>
      <c r="K314" s="438"/>
      <c r="L314" s="438"/>
      <c r="M314" s="438"/>
      <c r="N314" s="438"/>
      <c r="O314" s="438"/>
      <c r="P314" s="438"/>
      <c r="Q314" s="438"/>
      <c r="R314" s="438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  <c r="AH314" s="26"/>
      <c r="AI314" s="26"/>
      <c r="AJ314" s="26"/>
      <c r="AK314" s="26"/>
      <c r="AL314" s="26"/>
      <c r="AM314" s="26"/>
      <c r="AN314" s="26"/>
      <c r="AO314" s="26"/>
      <c r="AP314" s="26"/>
      <c r="AQ314" s="26"/>
      <c r="AR314" s="26"/>
      <c r="AS314" s="26"/>
      <c r="AT314" s="26"/>
      <c r="AU314" s="26"/>
      <c r="AV314" s="26"/>
      <c r="AW314" s="26"/>
      <c r="AX314" s="26"/>
      <c r="AY314" s="26"/>
      <c r="AZ314" s="26"/>
      <c r="BA314" s="26"/>
      <c r="BB314" s="26"/>
      <c r="BC314" s="26"/>
      <c r="BD314" s="26"/>
      <c r="BE314" s="26"/>
      <c r="BF314" s="26"/>
      <c r="BG314" s="26"/>
      <c r="BH314" s="26"/>
      <c r="BI314" s="26"/>
      <c r="BJ314" s="26"/>
      <c r="BK314" s="26"/>
    </row>
    <row r="315" spans="1:63" x14ac:dyDescent="0.2">
      <c r="A315" s="26"/>
      <c r="B315" s="438"/>
      <c r="C315" s="438"/>
      <c r="D315" s="438"/>
      <c r="E315" s="438"/>
      <c r="F315" s="438"/>
      <c r="G315" s="438"/>
      <c r="H315" s="438"/>
      <c r="I315" s="438"/>
      <c r="J315" s="438"/>
      <c r="K315" s="438"/>
      <c r="L315" s="438"/>
      <c r="M315" s="438"/>
      <c r="N315" s="438"/>
      <c r="O315" s="438"/>
      <c r="P315" s="438"/>
      <c r="Q315" s="438"/>
      <c r="R315" s="438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6"/>
      <c r="AH315" s="26"/>
      <c r="AI315" s="26"/>
      <c r="AJ315" s="26"/>
      <c r="AK315" s="26"/>
      <c r="AL315" s="26"/>
      <c r="AM315" s="26"/>
      <c r="AN315" s="26"/>
      <c r="AO315" s="26"/>
      <c r="AP315" s="26"/>
      <c r="AQ315" s="26"/>
      <c r="AR315" s="26"/>
      <c r="AS315" s="26"/>
      <c r="AT315" s="26"/>
      <c r="AU315" s="26"/>
      <c r="AV315" s="26"/>
      <c r="AW315" s="26"/>
      <c r="AX315" s="26"/>
      <c r="AY315" s="26"/>
      <c r="AZ315" s="26"/>
      <c r="BA315" s="26"/>
      <c r="BB315" s="26"/>
      <c r="BC315" s="26"/>
      <c r="BD315" s="26"/>
      <c r="BE315" s="26"/>
      <c r="BF315" s="26"/>
      <c r="BG315" s="26"/>
      <c r="BH315" s="26"/>
      <c r="BI315" s="26"/>
      <c r="BJ315" s="26"/>
      <c r="BK315" s="26"/>
    </row>
    <row r="316" spans="1:63" x14ac:dyDescent="0.2">
      <c r="A316" s="26"/>
      <c r="B316" s="438"/>
      <c r="C316" s="438"/>
      <c r="D316" s="438"/>
      <c r="E316" s="438"/>
      <c r="F316" s="438"/>
      <c r="G316" s="438"/>
      <c r="H316" s="438"/>
      <c r="I316" s="438"/>
      <c r="J316" s="438"/>
      <c r="K316" s="438"/>
      <c r="L316" s="438"/>
      <c r="M316" s="438"/>
      <c r="N316" s="438"/>
      <c r="O316" s="438"/>
      <c r="P316" s="438"/>
      <c r="Q316" s="438"/>
      <c r="R316" s="438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  <c r="AG316" s="26"/>
      <c r="AH316" s="26"/>
      <c r="AI316" s="26"/>
      <c r="AJ316" s="26"/>
      <c r="AK316" s="26"/>
      <c r="AL316" s="26"/>
      <c r="AM316" s="26"/>
      <c r="AN316" s="26"/>
      <c r="AO316" s="26"/>
      <c r="AP316" s="26"/>
      <c r="AQ316" s="26"/>
      <c r="AR316" s="26"/>
      <c r="AS316" s="26"/>
      <c r="AT316" s="26"/>
      <c r="AU316" s="26"/>
      <c r="AV316" s="26"/>
      <c r="AW316" s="26"/>
      <c r="AX316" s="26"/>
      <c r="AY316" s="26"/>
      <c r="AZ316" s="26"/>
      <c r="BA316" s="26"/>
      <c r="BB316" s="26"/>
      <c r="BC316" s="26"/>
      <c r="BD316" s="26"/>
      <c r="BE316" s="26"/>
      <c r="BF316" s="26"/>
      <c r="BG316" s="26"/>
      <c r="BH316" s="26"/>
      <c r="BI316" s="26"/>
      <c r="BJ316" s="26"/>
      <c r="BK316" s="26"/>
    </row>
    <row r="317" spans="1:63" x14ac:dyDescent="0.2">
      <c r="A317" s="26"/>
      <c r="B317" s="438"/>
      <c r="C317" s="438"/>
      <c r="D317" s="438"/>
      <c r="E317" s="438"/>
      <c r="F317" s="438"/>
      <c r="G317" s="438"/>
      <c r="H317" s="438"/>
      <c r="I317" s="438"/>
      <c r="J317" s="438"/>
      <c r="K317" s="438"/>
      <c r="L317" s="438"/>
      <c r="M317" s="438"/>
      <c r="N317" s="438"/>
      <c r="O317" s="438"/>
      <c r="P317" s="438"/>
      <c r="Q317" s="438"/>
      <c r="R317" s="438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  <c r="AH317" s="26"/>
      <c r="AI317" s="26"/>
      <c r="AJ317" s="26"/>
      <c r="AK317" s="26"/>
      <c r="AL317" s="26"/>
      <c r="AM317" s="26"/>
      <c r="AN317" s="26"/>
      <c r="AO317" s="26"/>
      <c r="AP317" s="26"/>
      <c r="AQ317" s="26"/>
      <c r="AR317" s="26"/>
      <c r="AS317" s="26"/>
      <c r="AT317" s="26"/>
      <c r="AU317" s="26"/>
      <c r="AV317" s="26"/>
      <c r="AW317" s="26"/>
      <c r="AX317" s="26"/>
      <c r="AY317" s="26"/>
      <c r="AZ317" s="26"/>
      <c r="BA317" s="26"/>
      <c r="BB317" s="26"/>
      <c r="BC317" s="26"/>
      <c r="BD317" s="26"/>
      <c r="BE317" s="26"/>
      <c r="BF317" s="26"/>
      <c r="BG317" s="26"/>
      <c r="BH317" s="26"/>
      <c r="BI317" s="26"/>
      <c r="BJ317" s="26"/>
      <c r="BK317" s="26"/>
    </row>
    <row r="318" spans="1:63" x14ac:dyDescent="0.2">
      <c r="A318" s="26"/>
      <c r="B318" s="438"/>
      <c r="C318" s="438"/>
      <c r="D318" s="438"/>
      <c r="E318" s="438"/>
      <c r="F318" s="438"/>
      <c r="G318" s="438"/>
      <c r="H318" s="438"/>
      <c r="I318" s="438"/>
      <c r="J318" s="438"/>
      <c r="K318" s="438"/>
      <c r="L318" s="438"/>
      <c r="M318" s="438"/>
      <c r="N318" s="438"/>
      <c r="O318" s="438"/>
      <c r="P318" s="438"/>
      <c r="Q318" s="438"/>
      <c r="R318" s="438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6"/>
      <c r="AH318" s="26"/>
      <c r="AI318" s="26"/>
      <c r="AJ318" s="26"/>
      <c r="AK318" s="26"/>
      <c r="AL318" s="26"/>
      <c r="AM318" s="26"/>
      <c r="AN318" s="26"/>
      <c r="AO318" s="26"/>
      <c r="AP318" s="26"/>
      <c r="AQ318" s="26"/>
      <c r="AR318" s="26"/>
      <c r="AS318" s="26"/>
      <c r="AT318" s="26"/>
      <c r="AU318" s="26"/>
      <c r="AV318" s="26"/>
      <c r="AW318" s="26"/>
      <c r="AX318" s="26"/>
      <c r="AY318" s="26"/>
      <c r="AZ318" s="26"/>
      <c r="BA318" s="26"/>
      <c r="BB318" s="26"/>
      <c r="BC318" s="26"/>
      <c r="BD318" s="26"/>
      <c r="BE318" s="26"/>
      <c r="BF318" s="26"/>
      <c r="BG318" s="26"/>
      <c r="BH318" s="26"/>
      <c r="BI318" s="26"/>
      <c r="BJ318" s="26"/>
      <c r="BK318" s="26"/>
    </row>
    <row r="319" spans="1:63" x14ac:dyDescent="0.2">
      <c r="A319" s="26"/>
      <c r="B319" s="438"/>
      <c r="C319" s="438"/>
      <c r="D319" s="438"/>
      <c r="E319" s="438"/>
      <c r="F319" s="438"/>
      <c r="G319" s="438"/>
      <c r="H319" s="438"/>
      <c r="I319" s="438"/>
      <c r="J319" s="438"/>
      <c r="K319" s="438"/>
      <c r="L319" s="438"/>
      <c r="M319" s="438"/>
      <c r="N319" s="438"/>
      <c r="O319" s="438"/>
      <c r="P319" s="438"/>
      <c r="Q319" s="438"/>
      <c r="R319" s="438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6"/>
      <c r="AH319" s="26"/>
      <c r="AI319" s="26"/>
      <c r="AJ319" s="26"/>
      <c r="AK319" s="26"/>
      <c r="AL319" s="26"/>
      <c r="AM319" s="26"/>
      <c r="AN319" s="26"/>
      <c r="AO319" s="26"/>
      <c r="AP319" s="26"/>
      <c r="AQ319" s="26"/>
      <c r="AR319" s="26"/>
      <c r="AS319" s="26"/>
      <c r="AT319" s="26"/>
      <c r="AU319" s="26"/>
      <c r="AV319" s="26"/>
      <c r="AW319" s="26"/>
      <c r="AX319" s="26"/>
      <c r="AY319" s="26"/>
      <c r="AZ319" s="26"/>
      <c r="BA319" s="26"/>
      <c r="BB319" s="26"/>
      <c r="BC319" s="26"/>
      <c r="BD319" s="26"/>
      <c r="BE319" s="26"/>
      <c r="BF319" s="26"/>
      <c r="BG319" s="26"/>
      <c r="BH319" s="26"/>
      <c r="BI319" s="26"/>
      <c r="BJ319" s="26"/>
      <c r="BK319" s="26"/>
    </row>
    <row r="320" spans="1:63" x14ac:dyDescent="0.2">
      <c r="A320" s="26"/>
      <c r="B320" s="438"/>
      <c r="C320" s="438"/>
      <c r="D320" s="438"/>
      <c r="E320" s="438"/>
      <c r="F320" s="438"/>
      <c r="G320" s="438"/>
      <c r="H320" s="438"/>
      <c r="I320" s="438"/>
      <c r="J320" s="438"/>
      <c r="K320" s="438"/>
      <c r="L320" s="438"/>
      <c r="M320" s="438"/>
      <c r="N320" s="438"/>
      <c r="O320" s="438"/>
      <c r="P320" s="438"/>
      <c r="Q320" s="438"/>
      <c r="R320" s="438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  <c r="AG320" s="26"/>
      <c r="AH320" s="26"/>
      <c r="AI320" s="26"/>
      <c r="AJ320" s="26"/>
      <c r="AK320" s="26"/>
      <c r="AL320" s="26"/>
      <c r="AM320" s="26"/>
      <c r="AN320" s="26"/>
      <c r="AO320" s="26"/>
      <c r="AP320" s="26"/>
      <c r="AQ320" s="26"/>
      <c r="AR320" s="26"/>
      <c r="AS320" s="26"/>
      <c r="AT320" s="26"/>
      <c r="AU320" s="26"/>
      <c r="AV320" s="26"/>
      <c r="AW320" s="26"/>
      <c r="AX320" s="26"/>
      <c r="AY320" s="26"/>
      <c r="AZ320" s="26"/>
      <c r="BA320" s="26"/>
      <c r="BB320" s="26"/>
      <c r="BC320" s="26"/>
      <c r="BD320" s="26"/>
      <c r="BE320" s="26"/>
      <c r="BF320" s="26"/>
      <c r="BG320" s="26"/>
      <c r="BH320" s="26"/>
      <c r="BI320" s="26"/>
      <c r="BJ320" s="26"/>
      <c r="BK320" s="26"/>
    </row>
    <row r="321" spans="1:63" x14ac:dyDescent="0.2">
      <c r="A321" s="26"/>
      <c r="B321" s="438"/>
      <c r="C321" s="438"/>
      <c r="D321" s="438"/>
      <c r="E321" s="438"/>
      <c r="F321" s="438"/>
      <c r="G321" s="438"/>
      <c r="H321" s="438"/>
      <c r="I321" s="438"/>
      <c r="J321" s="438"/>
      <c r="K321" s="438"/>
      <c r="L321" s="438"/>
      <c r="M321" s="438"/>
      <c r="N321" s="438"/>
      <c r="O321" s="438"/>
      <c r="P321" s="438"/>
      <c r="Q321" s="438"/>
      <c r="R321" s="438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  <c r="AH321" s="26"/>
      <c r="AI321" s="26"/>
      <c r="AJ321" s="26"/>
      <c r="AK321" s="26"/>
      <c r="AL321" s="26"/>
      <c r="AM321" s="26"/>
      <c r="AN321" s="26"/>
      <c r="AO321" s="26"/>
      <c r="AP321" s="26"/>
      <c r="AQ321" s="26"/>
      <c r="AR321" s="26"/>
      <c r="AS321" s="26"/>
      <c r="AT321" s="26"/>
      <c r="AU321" s="26"/>
      <c r="AV321" s="26"/>
      <c r="AW321" s="26"/>
      <c r="AX321" s="26"/>
      <c r="AY321" s="26"/>
      <c r="AZ321" s="26"/>
      <c r="BA321" s="26"/>
      <c r="BB321" s="26"/>
      <c r="BC321" s="26"/>
      <c r="BD321" s="26"/>
      <c r="BE321" s="26"/>
      <c r="BF321" s="26"/>
      <c r="BG321" s="26"/>
      <c r="BH321" s="26"/>
      <c r="BI321" s="26"/>
      <c r="BJ321" s="26"/>
      <c r="BK321" s="26"/>
    </row>
    <row r="322" spans="1:63" x14ac:dyDescent="0.2">
      <c r="A322" s="26"/>
      <c r="B322" s="438"/>
      <c r="C322" s="438"/>
      <c r="D322" s="438"/>
      <c r="E322" s="438"/>
      <c r="F322" s="438"/>
      <c r="G322" s="438"/>
      <c r="H322" s="438"/>
      <c r="I322" s="438"/>
      <c r="J322" s="438"/>
      <c r="K322" s="438"/>
      <c r="L322" s="438"/>
      <c r="M322" s="438"/>
      <c r="N322" s="438"/>
      <c r="O322" s="438"/>
      <c r="P322" s="438"/>
      <c r="Q322" s="438"/>
      <c r="R322" s="438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6"/>
      <c r="AI322" s="26"/>
      <c r="AJ322" s="26"/>
      <c r="AK322" s="26"/>
      <c r="AL322" s="26"/>
      <c r="AM322" s="26"/>
      <c r="AN322" s="26"/>
      <c r="AO322" s="26"/>
      <c r="AP322" s="26"/>
      <c r="AQ322" s="26"/>
      <c r="AR322" s="26"/>
      <c r="AS322" s="26"/>
      <c r="AT322" s="26"/>
      <c r="AU322" s="26"/>
      <c r="AV322" s="26"/>
      <c r="AW322" s="26"/>
      <c r="AX322" s="26"/>
      <c r="AY322" s="26"/>
      <c r="AZ322" s="26"/>
      <c r="BA322" s="26"/>
      <c r="BB322" s="26"/>
      <c r="BC322" s="26"/>
      <c r="BD322" s="26"/>
      <c r="BE322" s="26"/>
      <c r="BF322" s="26"/>
      <c r="BG322" s="26"/>
      <c r="BH322" s="26"/>
      <c r="BI322" s="26"/>
      <c r="BJ322" s="26"/>
      <c r="BK322" s="26"/>
    </row>
    <row r="323" spans="1:63" x14ac:dyDescent="0.2">
      <c r="A323" s="26"/>
      <c r="B323" s="438"/>
      <c r="C323" s="438"/>
      <c r="D323" s="438"/>
      <c r="E323" s="438"/>
      <c r="F323" s="438"/>
      <c r="G323" s="438"/>
      <c r="H323" s="438"/>
      <c r="I323" s="438"/>
      <c r="J323" s="438"/>
      <c r="K323" s="438"/>
      <c r="L323" s="438"/>
      <c r="M323" s="438"/>
      <c r="N323" s="438"/>
      <c r="O323" s="438"/>
      <c r="P323" s="438"/>
      <c r="Q323" s="438"/>
      <c r="R323" s="438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6"/>
      <c r="AI323" s="26"/>
      <c r="AJ323" s="26"/>
      <c r="AK323" s="26"/>
      <c r="AL323" s="26"/>
      <c r="AM323" s="26"/>
      <c r="AN323" s="26"/>
      <c r="AO323" s="26"/>
      <c r="AP323" s="26"/>
      <c r="AQ323" s="26"/>
      <c r="AR323" s="26"/>
      <c r="AS323" s="26"/>
      <c r="AT323" s="26"/>
      <c r="AU323" s="26"/>
      <c r="AV323" s="26"/>
      <c r="AW323" s="26"/>
      <c r="AX323" s="26"/>
      <c r="AY323" s="26"/>
      <c r="AZ323" s="26"/>
      <c r="BA323" s="26"/>
      <c r="BB323" s="26"/>
      <c r="BC323" s="26"/>
      <c r="BD323" s="26"/>
      <c r="BE323" s="26"/>
      <c r="BF323" s="26"/>
      <c r="BG323" s="26"/>
      <c r="BH323" s="26"/>
      <c r="BI323" s="26"/>
      <c r="BJ323" s="26"/>
      <c r="BK323" s="26"/>
    </row>
    <row r="324" spans="1:63" x14ac:dyDescent="0.2">
      <c r="A324" s="26"/>
      <c r="B324" s="438"/>
      <c r="C324" s="438"/>
      <c r="D324" s="438"/>
      <c r="E324" s="438"/>
      <c r="F324" s="438"/>
      <c r="G324" s="438"/>
      <c r="H324" s="438"/>
      <c r="I324" s="438"/>
      <c r="J324" s="438"/>
      <c r="K324" s="438"/>
      <c r="L324" s="438"/>
      <c r="M324" s="438"/>
      <c r="N324" s="438"/>
      <c r="O324" s="438"/>
      <c r="P324" s="438"/>
      <c r="Q324" s="438"/>
      <c r="R324" s="438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  <c r="AH324" s="26"/>
      <c r="AI324" s="26"/>
      <c r="AJ324" s="26"/>
      <c r="AK324" s="26"/>
      <c r="AL324" s="26"/>
      <c r="AM324" s="26"/>
      <c r="AN324" s="26"/>
      <c r="AO324" s="26"/>
      <c r="AP324" s="26"/>
      <c r="AQ324" s="26"/>
      <c r="AR324" s="26"/>
      <c r="AS324" s="26"/>
      <c r="AT324" s="26"/>
      <c r="AU324" s="26"/>
      <c r="AV324" s="26"/>
      <c r="AW324" s="26"/>
      <c r="AX324" s="26"/>
      <c r="AY324" s="26"/>
      <c r="AZ324" s="26"/>
      <c r="BA324" s="26"/>
      <c r="BB324" s="26"/>
      <c r="BC324" s="26"/>
      <c r="BD324" s="26"/>
      <c r="BE324" s="26"/>
      <c r="BF324" s="26"/>
      <c r="BG324" s="26"/>
      <c r="BH324" s="26"/>
      <c r="BI324" s="26"/>
      <c r="BJ324" s="26"/>
      <c r="BK324" s="26"/>
    </row>
    <row r="325" spans="1:63" x14ac:dyDescent="0.2">
      <c r="A325" s="26"/>
      <c r="B325" s="438"/>
      <c r="C325" s="438"/>
      <c r="D325" s="438"/>
      <c r="E325" s="438"/>
      <c r="F325" s="438"/>
      <c r="G325" s="438"/>
      <c r="H325" s="438"/>
      <c r="I325" s="438"/>
      <c r="J325" s="438"/>
      <c r="K325" s="438"/>
      <c r="L325" s="438"/>
      <c r="M325" s="438"/>
      <c r="N325" s="438"/>
      <c r="O325" s="438"/>
      <c r="P325" s="438"/>
      <c r="Q325" s="438"/>
      <c r="R325" s="438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  <c r="AI325" s="26"/>
      <c r="AJ325" s="26"/>
      <c r="AK325" s="26"/>
      <c r="AL325" s="26"/>
      <c r="AM325" s="26"/>
      <c r="AN325" s="26"/>
      <c r="AO325" s="26"/>
      <c r="AP325" s="26"/>
      <c r="AQ325" s="26"/>
      <c r="AR325" s="26"/>
      <c r="AS325" s="26"/>
      <c r="AT325" s="26"/>
      <c r="AU325" s="26"/>
      <c r="AV325" s="26"/>
      <c r="AW325" s="26"/>
      <c r="AX325" s="26"/>
      <c r="AY325" s="26"/>
      <c r="AZ325" s="26"/>
      <c r="BA325" s="26"/>
      <c r="BB325" s="26"/>
      <c r="BC325" s="26"/>
      <c r="BD325" s="26"/>
      <c r="BE325" s="26"/>
      <c r="BF325" s="26"/>
      <c r="BG325" s="26"/>
      <c r="BH325" s="26"/>
      <c r="BI325" s="26"/>
      <c r="BJ325" s="26"/>
      <c r="BK325" s="26"/>
    </row>
    <row r="326" spans="1:63" x14ac:dyDescent="0.2">
      <c r="A326" s="26"/>
      <c r="B326" s="438"/>
      <c r="C326" s="438"/>
      <c r="D326" s="438"/>
      <c r="E326" s="438"/>
      <c r="F326" s="438"/>
      <c r="G326" s="438"/>
      <c r="H326" s="438"/>
      <c r="I326" s="438"/>
      <c r="J326" s="438"/>
      <c r="K326" s="438"/>
      <c r="L326" s="438"/>
      <c r="M326" s="438"/>
      <c r="N326" s="438"/>
      <c r="O326" s="438"/>
      <c r="P326" s="438"/>
      <c r="Q326" s="438"/>
      <c r="R326" s="438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  <c r="AJ326" s="26"/>
      <c r="AK326" s="26"/>
      <c r="AL326" s="26"/>
      <c r="AM326" s="26"/>
      <c r="AN326" s="26"/>
      <c r="AO326" s="26"/>
      <c r="AP326" s="26"/>
      <c r="AQ326" s="26"/>
      <c r="AR326" s="26"/>
      <c r="AS326" s="26"/>
      <c r="AT326" s="26"/>
      <c r="AU326" s="26"/>
      <c r="AV326" s="26"/>
      <c r="AW326" s="26"/>
      <c r="AX326" s="26"/>
      <c r="AY326" s="26"/>
      <c r="AZ326" s="26"/>
      <c r="BA326" s="26"/>
      <c r="BB326" s="26"/>
      <c r="BC326" s="26"/>
      <c r="BD326" s="26"/>
      <c r="BE326" s="26"/>
      <c r="BF326" s="26"/>
      <c r="BG326" s="26"/>
      <c r="BH326" s="26"/>
      <c r="BI326" s="26"/>
      <c r="BJ326" s="26"/>
      <c r="BK326" s="26"/>
    </row>
    <row r="327" spans="1:63" x14ac:dyDescent="0.2">
      <c r="A327" s="26"/>
      <c r="B327" s="438"/>
      <c r="C327" s="438"/>
      <c r="D327" s="438"/>
      <c r="E327" s="438"/>
      <c r="F327" s="438"/>
      <c r="G327" s="438"/>
      <c r="H327" s="438"/>
      <c r="I327" s="438"/>
      <c r="J327" s="438"/>
      <c r="K327" s="438"/>
      <c r="L327" s="438"/>
      <c r="M327" s="438"/>
      <c r="N327" s="438"/>
      <c r="O327" s="438"/>
      <c r="P327" s="438"/>
      <c r="Q327" s="438"/>
      <c r="R327" s="438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  <c r="AJ327" s="26"/>
      <c r="AK327" s="26"/>
      <c r="AL327" s="26"/>
      <c r="AM327" s="26"/>
      <c r="AN327" s="26"/>
      <c r="AO327" s="26"/>
      <c r="AP327" s="26"/>
      <c r="AQ327" s="26"/>
      <c r="AR327" s="26"/>
      <c r="AS327" s="26"/>
      <c r="AT327" s="26"/>
      <c r="AU327" s="26"/>
      <c r="AV327" s="26"/>
      <c r="AW327" s="26"/>
      <c r="AX327" s="26"/>
      <c r="AY327" s="26"/>
      <c r="AZ327" s="26"/>
      <c r="BA327" s="26"/>
      <c r="BB327" s="26"/>
      <c r="BC327" s="26"/>
      <c r="BD327" s="26"/>
      <c r="BE327" s="26"/>
      <c r="BF327" s="26"/>
      <c r="BG327" s="26"/>
      <c r="BH327" s="26"/>
      <c r="BI327" s="26"/>
      <c r="BJ327" s="26"/>
      <c r="BK327" s="26"/>
    </row>
    <row r="328" spans="1:63" x14ac:dyDescent="0.2">
      <c r="A328" s="26"/>
      <c r="B328" s="438"/>
      <c r="C328" s="438"/>
      <c r="D328" s="438"/>
      <c r="E328" s="438"/>
      <c r="F328" s="438"/>
      <c r="G328" s="438"/>
      <c r="H328" s="438"/>
      <c r="I328" s="438"/>
      <c r="J328" s="438"/>
      <c r="K328" s="438"/>
      <c r="L328" s="438"/>
      <c r="M328" s="438"/>
      <c r="N328" s="438"/>
      <c r="O328" s="438"/>
      <c r="P328" s="438"/>
      <c r="Q328" s="438"/>
      <c r="R328" s="438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  <c r="AN328" s="26"/>
      <c r="AO328" s="26"/>
      <c r="AP328" s="26"/>
      <c r="AQ328" s="26"/>
      <c r="AR328" s="26"/>
      <c r="AS328" s="26"/>
      <c r="AT328" s="26"/>
      <c r="AU328" s="26"/>
      <c r="AV328" s="26"/>
      <c r="AW328" s="26"/>
      <c r="AX328" s="26"/>
      <c r="AY328" s="26"/>
      <c r="AZ328" s="26"/>
      <c r="BA328" s="26"/>
      <c r="BB328" s="26"/>
      <c r="BC328" s="26"/>
      <c r="BD328" s="26"/>
      <c r="BE328" s="26"/>
      <c r="BF328" s="26"/>
      <c r="BG328" s="26"/>
      <c r="BH328" s="26"/>
      <c r="BI328" s="26"/>
      <c r="BJ328" s="26"/>
      <c r="BK328" s="26"/>
    </row>
    <row r="329" spans="1:63" x14ac:dyDescent="0.2">
      <c r="A329" s="26"/>
      <c r="B329" s="438"/>
      <c r="C329" s="438"/>
      <c r="D329" s="438"/>
      <c r="E329" s="438"/>
      <c r="F329" s="438"/>
      <c r="G329" s="438"/>
      <c r="H329" s="438"/>
      <c r="I329" s="438"/>
      <c r="J329" s="438"/>
      <c r="K329" s="438"/>
      <c r="L329" s="438"/>
      <c r="M329" s="438"/>
      <c r="N329" s="438"/>
      <c r="O329" s="438"/>
      <c r="P329" s="438"/>
      <c r="Q329" s="438"/>
      <c r="R329" s="438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  <c r="AJ329" s="26"/>
      <c r="AK329" s="26"/>
      <c r="AL329" s="26"/>
      <c r="AM329" s="26"/>
      <c r="AN329" s="26"/>
      <c r="AO329" s="26"/>
      <c r="AP329" s="26"/>
      <c r="AQ329" s="26"/>
      <c r="AR329" s="26"/>
      <c r="AS329" s="26"/>
      <c r="AT329" s="26"/>
      <c r="AU329" s="26"/>
      <c r="AV329" s="26"/>
      <c r="AW329" s="26"/>
      <c r="AX329" s="26"/>
      <c r="AY329" s="26"/>
      <c r="AZ329" s="26"/>
      <c r="BA329" s="26"/>
      <c r="BB329" s="26"/>
      <c r="BC329" s="26"/>
      <c r="BD329" s="26"/>
      <c r="BE329" s="26"/>
      <c r="BF329" s="26"/>
      <c r="BG329" s="26"/>
      <c r="BH329" s="26"/>
      <c r="BI329" s="26"/>
      <c r="BJ329" s="26"/>
      <c r="BK329" s="26"/>
    </row>
    <row r="330" spans="1:63" x14ac:dyDescent="0.2">
      <c r="A330" s="26"/>
      <c r="B330" s="438"/>
      <c r="C330" s="438"/>
      <c r="D330" s="438"/>
      <c r="E330" s="438"/>
      <c r="F330" s="438"/>
      <c r="G330" s="438"/>
      <c r="H330" s="438"/>
      <c r="I330" s="438"/>
      <c r="J330" s="438"/>
      <c r="K330" s="438"/>
      <c r="L330" s="438"/>
      <c r="M330" s="438"/>
      <c r="N330" s="438"/>
      <c r="O330" s="438"/>
      <c r="P330" s="438"/>
      <c r="Q330" s="438"/>
      <c r="R330" s="438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6"/>
      <c r="AI330" s="26"/>
      <c r="AJ330" s="26"/>
      <c r="AK330" s="26"/>
      <c r="AL330" s="26"/>
      <c r="AM330" s="26"/>
      <c r="AN330" s="26"/>
      <c r="AO330" s="26"/>
      <c r="AP330" s="26"/>
      <c r="AQ330" s="26"/>
      <c r="AR330" s="26"/>
      <c r="AS330" s="26"/>
      <c r="AT330" s="26"/>
      <c r="AU330" s="26"/>
      <c r="AV330" s="26"/>
      <c r="AW330" s="26"/>
      <c r="AX330" s="26"/>
      <c r="AY330" s="26"/>
      <c r="AZ330" s="26"/>
      <c r="BA330" s="26"/>
      <c r="BB330" s="26"/>
      <c r="BC330" s="26"/>
      <c r="BD330" s="26"/>
      <c r="BE330" s="26"/>
      <c r="BF330" s="26"/>
      <c r="BG330" s="26"/>
      <c r="BH330" s="26"/>
      <c r="BI330" s="26"/>
      <c r="BJ330" s="26"/>
      <c r="BK330" s="26"/>
    </row>
    <row r="331" spans="1:63" x14ac:dyDescent="0.2">
      <c r="A331" s="26"/>
      <c r="B331" s="438"/>
      <c r="C331" s="438"/>
      <c r="D331" s="438"/>
      <c r="E331" s="438"/>
      <c r="F331" s="438"/>
      <c r="G331" s="438"/>
      <c r="H331" s="438"/>
      <c r="I331" s="438"/>
      <c r="J331" s="438"/>
      <c r="K331" s="438"/>
      <c r="L331" s="438"/>
      <c r="M331" s="438"/>
      <c r="N331" s="438"/>
      <c r="O331" s="438"/>
      <c r="P331" s="438"/>
      <c r="Q331" s="438"/>
      <c r="R331" s="438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6"/>
      <c r="AH331" s="26"/>
      <c r="AI331" s="26"/>
      <c r="AJ331" s="26"/>
      <c r="AK331" s="26"/>
      <c r="AL331" s="26"/>
      <c r="AM331" s="26"/>
      <c r="AN331" s="26"/>
      <c r="AO331" s="26"/>
      <c r="AP331" s="26"/>
      <c r="AQ331" s="26"/>
      <c r="AR331" s="26"/>
      <c r="AS331" s="26"/>
      <c r="AT331" s="26"/>
      <c r="AU331" s="26"/>
      <c r="AV331" s="26"/>
      <c r="AW331" s="26"/>
      <c r="AX331" s="26"/>
      <c r="AY331" s="26"/>
      <c r="AZ331" s="26"/>
      <c r="BA331" s="26"/>
      <c r="BB331" s="26"/>
      <c r="BC331" s="26"/>
      <c r="BD331" s="26"/>
      <c r="BE331" s="26"/>
      <c r="BF331" s="26"/>
      <c r="BG331" s="26"/>
      <c r="BH331" s="26"/>
      <c r="BI331" s="26"/>
      <c r="BJ331" s="26"/>
      <c r="BK331" s="26"/>
    </row>
    <row r="332" spans="1:63" x14ac:dyDescent="0.2">
      <c r="A332" s="26"/>
      <c r="B332" s="438"/>
      <c r="C332" s="438"/>
      <c r="D332" s="438"/>
      <c r="E332" s="438"/>
      <c r="F332" s="438"/>
      <c r="G332" s="438"/>
      <c r="H332" s="438"/>
      <c r="I332" s="438"/>
      <c r="J332" s="438"/>
      <c r="K332" s="438"/>
      <c r="L332" s="438"/>
      <c r="M332" s="438"/>
      <c r="N332" s="438"/>
      <c r="O332" s="438"/>
      <c r="P332" s="438"/>
      <c r="Q332" s="438"/>
      <c r="R332" s="438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  <c r="AM332" s="26"/>
      <c r="AN332" s="26"/>
      <c r="AO332" s="26"/>
      <c r="AP332" s="26"/>
      <c r="AQ332" s="26"/>
      <c r="AR332" s="26"/>
      <c r="AS332" s="26"/>
      <c r="AT332" s="26"/>
      <c r="AU332" s="26"/>
      <c r="AV332" s="26"/>
      <c r="AW332" s="26"/>
      <c r="AX332" s="26"/>
      <c r="AY332" s="26"/>
      <c r="AZ332" s="26"/>
      <c r="BA332" s="26"/>
      <c r="BB332" s="26"/>
      <c r="BC332" s="26"/>
      <c r="BD332" s="26"/>
      <c r="BE332" s="26"/>
      <c r="BF332" s="26"/>
      <c r="BG332" s="26"/>
      <c r="BH332" s="26"/>
      <c r="BI332" s="26"/>
      <c r="BJ332" s="26"/>
      <c r="BK332" s="26"/>
    </row>
    <row r="333" spans="1:63" x14ac:dyDescent="0.2">
      <c r="A333" s="26"/>
      <c r="B333" s="438"/>
      <c r="C333" s="438"/>
      <c r="D333" s="438"/>
      <c r="E333" s="438"/>
      <c r="F333" s="438"/>
      <c r="G333" s="438"/>
      <c r="H333" s="438"/>
      <c r="I333" s="438"/>
      <c r="J333" s="438"/>
      <c r="K333" s="438"/>
      <c r="L333" s="438"/>
      <c r="M333" s="438"/>
      <c r="N333" s="438"/>
      <c r="O333" s="438"/>
      <c r="P333" s="438"/>
      <c r="Q333" s="438"/>
      <c r="R333" s="438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  <c r="AJ333" s="26"/>
      <c r="AK333" s="26"/>
      <c r="AL333" s="26"/>
      <c r="AM333" s="26"/>
      <c r="AN333" s="26"/>
      <c r="AO333" s="26"/>
      <c r="AP333" s="26"/>
      <c r="AQ333" s="26"/>
      <c r="AR333" s="26"/>
      <c r="AS333" s="26"/>
      <c r="AT333" s="26"/>
      <c r="AU333" s="26"/>
      <c r="AV333" s="26"/>
      <c r="AW333" s="26"/>
      <c r="AX333" s="26"/>
      <c r="AY333" s="26"/>
      <c r="AZ333" s="26"/>
      <c r="BA333" s="26"/>
      <c r="BB333" s="26"/>
      <c r="BC333" s="26"/>
      <c r="BD333" s="26"/>
      <c r="BE333" s="26"/>
      <c r="BF333" s="26"/>
      <c r="BG333" s="26"/>
      <c r="BH333" s="26"/>
      <c r="BI333" s="26"/>
      <c r="BJ333" s="26"/>
      <c r="BK333" s="26"/>
    </row>
    <row r="334" spans="1:63" x14ac:dyDescent="0.2">
      <c r="A334" s="26"/>
      <c r="B334" s="438"/>
      <c r="C334" s="438"/>
      <c r="D334" s="438"/>
      <c r="E334" s="438"/>
      <c r="F334" s="438"/>
      <c r="G334" s="438"/>
      <c r="H334" s="438"/>
      <c r="I334" s="438"/>
      <c r="J334" s="438"/>
      <c r="K334" s="438"/>
      <c r="L334" s="438"/>
      <c r="M334" s="438"/>
      <c r="N334" s="438"/>
      <c r="O334" s="438"/>
      <c r="P334" s="438"/>
      <c r="Q334" s="438"/>
      <c r="R334" s="438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  <c r="AH334" s="26"/>
      <c r="AI334" s="26"/>
      <c r="AJ334" s="26"/>
      <c r="AK334" s="26"/>
      <c r="AL334" s="26"/>
      <c r="AM334" s="26"/>
      <c r="AN334" s="26"/>
      <c r="AO334" s="26"/>
      <c r="AP334" s="26"/>
      <c r="AQ334" s="26"/>
      <c r="AR334" s="26"/>
      <c r="AS334" s="26"/>
      <c r="AT334" s="26"/>
      <c r="AU334" s="26"/>
      <c r="AV334" s="26"/>
      <c r="AW334" s="26"/>
      <c r="AX334" s="26"/>
      <c r="AY334" s="26"/>
      <c r="AZ334" s="26"/>
      <c r="BA334" s="26"/>
      <c r="BB334" s="26"/>
      <c r="BC334" s="26"/>
      <c r="BD334" s="26"/>
      <c r="BE334" s="26"/>
      <c r="BF334" s="26"/>
      <c r="BG334" s="26"/>
      <c r="BH334" s="26"/>
      <c r="BI334" s="26"/>
      <c r="BJ334" s="26"/>
      <c r="BK334" s="26"/>
    </row>
    <row r="335" spans="1:63" x14ac:dyDescent="0.2">
      <c r="A335" s="26"/>
      <c r="B335" s="438"/>
      <c r="C335" s="438"/>
      <c r="D335" s="438"/>
      <c r="E335" s="438"/>
      <c r="F335" s="438"/>
      <c r="G335" s="438"/>
      <c r="H335" s="438"/>
      <c r="I335" s="438"/>
      <c r="J335" s="438"/>
      <c r="K335" s="438"/>
      <c r="L335" s="438"/>
      <c r="M335" s="438"/>
      <c r="N335" s="438"/>
      <c r="O335" s="438"/>
      <c r="P335" s="438"/>
      <c r="Q335" s="438"/>
      <c r="R335" s="438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6"/>
      <c r="AI335" s="26"/>
      <c r="AJ335" s="26"/>
      <c r="AK335" s="26"/>
      <c r="AL335" s="26"/>
      <c r="AM335" s="26"/>
      <c r="AN335" s="26"/>
      <c r="AO335" s="26"/>
      <c r="AP335" s="26"/>
      <c r="AQ335" s="26"/>
      <c r="AR335" s="26"/>
      <c r="AS335" s="26"/>
      <c r="AT335" s="26"/>
      <c r="AU335" s="26"/>
      <c r="AV335" s="26"/>
      <c r="AW335" s="26"/>
      <c r="AX335" s="26"/>
      <c r="AY335" s="26"/>
      <c r="AZ335" s="26"/>
      <c r="BA335" s="26"/>
      <c r="BB335" s="26"/>
      <c r="BC335" s="26"/>
      <c r="BD335" s="26"/>
      <c r="BE335" s="26"/>
      <c r="BF335" s="26"/>
      <c r="BG335" s="26"/>
      <c r="BH335" s="26"/>
      <c r="BI335" s="26"/>
      <c r="BJ335" s="26"/>
      <c r="BK335" s="26"/>
    </row>
    <row r="336" spans="1:63" x14ac:dyDescent="0.2">
      <c r="A336" s="26"/>
      <c r="B336" s="438"/>
      <c r="C336" s="438"/>
      <c r="D336" s="438"/>
      <c r="E336" s="438"/>
      <c r="F336" s="438"/>
      <c r="G336" s="438"/>
      <c r="H336" s="438"/>
      <c r="I336" s="438"/>
      <c r="J336" s="438"/>
      <c r="K336" s="438"/>
      <c r="L336" s="438"/>
      <c r="M336" s="438"/>
      <c r="N336" s="438"/>
      <c r="O336" s="438"/>
      <c r="P336" s="438"/>
      <c r="Q336" s="438"/>
      <c r="R336" s="438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6"/>
      <c r="AI336" s="26"/>
      <c r="AJ336" s="26"/>
      <c r="AK336" s="26"/>
      <c r="AL336" s="26"/>
      <c r="AM336" s="26"/>
      <c r="AN336" s="26"/>
      <c r="AO336" s="26"/>
      <c r="AP336" s="26"/>
      <c r="AQ336" s="26"/>
      <c r="AR336" s="26"/>
      <c r="AS336" s="26"/>
      <c r="AT336" s="26"/>
      <c r="AU336" s="26"/>
      <c r="AV336" s="26"/>
      <c r="AW336" s="26"/>
      <c r="AX336" s="26"/>
      <c r="AY336" s="26"/>
      <c r="AZ336" s="26"/>
      <c r="BA336" s="26"/>
      <c r="BB336" s="26"/>
      <c r="BC336" s="26"/>
      <c r="BD336" s="26"/>
      <c r="BE336" s="26"/>
      <c r="BF336" s="26"/>
      <c r="BG336" s="26"/>
      <c r="BH336" s="26"/>
      <c r="BI336" s="26"/>
      <c r="BJ336" s="26"/>
      <c r="BK336" s="26"/>
    </row>
    <row r="337" spans="1:63" x14ac:dyDescent="0.2">
      <c r="A337" s="26"/>
      <c r="B337" s="438"/>
      <c r="C337" s="438"/>
      <c r="D337" s="438"/>
      <c r="E337" s="438"/>
      <c r="F337" s="438"/>
      <c r="G337" s="438"/>
      <c r="H337" s="438"/>
      <c r="I337" s="438"/>
      <c r="J337" s="438"/>
      <c r="K337" s="438"/>
      <c r="L337" s="438"/>
      <c r="M337" s="438"/>
      <c r="N337" s="438"/>
      <c r="O337" s="438"/>
      <c r="P337" s="438"/>
      <c r="Q337" s="438"/>
      <c r="R337" s="438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6"/>
      <c r="AI337" s="26"/>
      <c r="AJ337" s="26"/>
      <c r="AK337" s="26"/>
      <c r="AL337" s="26"/>
      <c r="AM337" s="26"/>
      <c r="AN337" s="26"/>
      <c r="AO337" s="26"/>
      <c r="AP337" s="26"/>
      <c r="AQ337" s="26"/>
      <c r="AR337" s="26"/>
      <c r="AS337" s="26"/>
      <c r="AT337" s="26"/>
      <c r="AU337" s="26"/>
      <c r="AV337" s="26"/>
      <c r="AW337" s="26"/>
      <c r="AX337" s="26"/>
      <c r="AY337" s="26"/>
      <c r="AZ337" s="26"/>
      <c r="BA337" s="26"/>
      <c r="BB337" s="26"/>
      <c r="BC337" s="26"/>
      <c r="BD337" s="26"/>
      <c r="BE337" s="26"/>
      <c r="BF337" s="26"/>
      <c r="BG337" s="26"/>
      <c r="BH337" s="26"/>
      <c r="BI337" s="26"/>
      <c r="BJ337" s="26"/>
      <c r="BK337" s="26"/>
    </row>
    <row r="338" spans="1:63" x14ac:dyDescent="0.2">
      <c r="A338" s="26"/>
      <c r="B338" s="438"/>
      <c r="C338" s="438"/>
      <c r="D338" s="438"/>
      <c r="E338" s="438"/>
      <c r="F338" s="438"/>
      <c r="G338" s="438"/>
      <c r="H338" s="438"/>
      <c r="I338" s="438"/>
      <c r="J338" s="438"/>
      <c r="K338" s="438"/>
      <c r="L338" s="438"/>
      <c r="M338" s="438"/>
      <c r="N338" s="438"/>
      <c r="O338" s="438"/>
      <c r="P338" s="438"/>
      <c r="Q338" s="438"/>
      <c r="R338" s="438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  <c r="AH338" s="26"/>
      <c r="AI338" s="26"/>
      <c r="AJ338" s="26"/>
      <c r="AK338" s="26"/>
      <c r="AL338" s="26"/>
      <c r="AM338" s="26"/>
      <c r="AN338" s="26"/>
      <c r="AO338" s="26"/>
      <c r="AP338" s="26"/>
      <c r="AQ338" s="26"/>
      <c r="AR338" s="26"/>
      <c r="AS338" s="26"/>
      <c r="AT338" s="26"/>
      <c r="AU338" s="26"/>
      <c r="AV338" s="26"/>
      <c r="AW338" s="26"/>
      <c r="AX338" s="26"/>
      <c r="AY338" s="26"/>
      <c r="AZ338" s="26"/>
      <c r="BA338" s="26"/>
      <c r="BB338" s="26"/>
      <c r="BC338" s="26"/>
      <c r="BD338" s="26"/>
      <c r="BE338" s="26"/>
      <c r="BF338" s="26"/>
      <c r="BG338" s="26"/>
      <c r="BH338" s="26"/>
      <c r="BI338" s="26"/>
      <c r="BJ338" s="26"/>
      <c r="BK338" s="26"/>
    </row>
    <row r="339" spans="1:63" x14ac:dyDescent="0.2">
      <c r="A339" s="26"/>
      <c r="B339" s="438"/>
      <c r="C339" s="438"/>
      <c r="D339" s="438"/>
      <c r="E339" s="438"/>
      <c r="F339" s="438"/>
      <c r="G339" s="438"/>
      <c r="H339" s="438"/>
      <c r="I339" s="438"/>
      <c r="J339" s="438"/>
      <c r="K339" s="438"/>
      <c r="L339" s="438"/>
      <c r="M339" s="438"/>
      <c r="N339" s="438"/>
      <c r="O339" s="438"/>
      <c r="P339" s="438"/>
      <c r="Q339" s="438"/>
      <c r="R339" s="438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6"/>
      <c r="AH339" s="26"/>
      <c r="AI339" s="26"/>
      <c r="AJ339" s="26"/>
      <c r="AK339" s="26"/>
      <c r="AL339" s="26"/>
      <c r="AM339" s="26"/>
      <c r="AN339" s="26"/>
      <c r="AO339" s="26"/>
      <c r="AP339" s="26"/>
      <c r="AQ339" s="26"/>
      <c r="AR339" s="26"/>
      <c r="AS339" s="26"/>
      <c r="AT339" s="26"/>
      <c r="AU339" s="26"/>
      <c r="AV339" s="26"/>
      <c r="AW339" s="26"/>
      <c r="AX339" s="26"/>
      <c r="AY339" s="26"/>
      <c r="AZ339" s="26"/>
      <c r="BA339" s="26"/>
      <c r="BB339" s="26"/>
      <c r="BC339" s="26"/>
      <c r="BD339" s="26"/>
      <c r="BE339" s="26"/>
      <c r="BF339" s="26"/>
      <c r="BG339" s="26"/>
      <c r="BH339" s="26"/>
      <c r="BI339" s="26"/>
      <c r="BJ339" s="26"/>
      <c r="BK339" s="26"/>
    </row>
    <row r="340" spans="1:63" x14ac:dyDescent="0.2">
      <c r="A340" s="26"/>
      <c r="B340" s="438"/>
      <c r="C340" s="438"/>
      <c r="D340" s="438"/>
      <c r="E340" s="438"/>
      <c r="F340" s="438"/>
      <c r="G340" s="438"/>
      <c r="H340" s="438"/>
      <c r="I340" s="438"/>
      <c r="J340" s="438"/>
      <c r="K340" s="438"/>
      <c r="L340" s="438"/>
      <c r="M340" s="438"/>
      <c r="N340" s="438"/>
      <c r="O340" s="438"/>
      <c r="P340" s="438"/>
      <c r="Q340" s="438"/>
      <c r="R340" s="438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  <c r="AH340" s="26"/>
      <c r="AI340" s="26"/>
      <c r="AJ340" s="26"/>
      <c r="AK340" s="26"/>
      <c r="AL340" s="26"/>
      <c r="AM340" s="26"/>
      <c r="AN340" s="26"/>
      <c r="AO340" s="26"/>
      <c r="AP340" s="26"/>
      <c r="AQ340" s="26"/>
      <c r="AR340" s="26"/>
      <c r="AS340" s="26"/>
      <c r="AT340" s="26"/>
      <c r="AU340" s="26"/>
      <c r="AV340" s="26"/>
      <c r="AW340" s="26"/>
      <c r="AX340" s="26"/>
      <c r="AY340" s="26"/>
      <c r="AZ340" s="26"/>
      <c r="BA340" s="26"/>
      <c r="BB340" s="26"/>
      <c r="BC340" s="26"/>
      <c r="BD340" s="26"/>
      <c r="BE340" s="26"/>
      <c r="BF340" s="26"/>
      <c r="BG340" s="26"/>
      <c r="BH340" s="26"/>
      <c r="BI340" s="26"/>
      <c r="BJ340" s="26"/>
      <c r="BK340" s="26"/>
    </row>
    <row r="341" spans="1:63" x14ac:dyDescent="0.2">
      <c r="A341" s="26"/>
      <c r="B341" s="438"/>
      <c r="C341" s="438"/>
      <c r="D341" s="438"/>
      <c r="E341" s="438"/>
      <c r="F341" s="438"/>
      <c r="G341" s="438"/>
      <c r="H341" s="438"/>
      <c r="I341" s="438"/>
      <c r="J341" s="438"/>
      <c r="K341" s="438"/>
      <c r="L341" s="438"/>
      <c r="M341" s="438"/>
      <c r="N341" s="438"/>
      <c r="O341" s="438"/>
      <c r="P341" s="438"/>
      <c r="Q341" s="438"/>
      <c r="R341" s="438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  <c r="AI341" s="26"/>
      <c r="AJ341" s="26"/>
      <c r="AK341" s="26"/>
      <c r="AL341" s="26"/>
      <c r="AM341" s="26"/>
      <c r="AN341" s="26"/>
      <c r="AO341" s="26"/>
      <c r="AP341" s="26"/>
      <c r="AQ341" s="26"/>
      <c r="AR341" s="26"/>
      <c r="AS341" s="26"/>
      <c r="AT341" s="26"/>
      <c r="AU341" s="26"/>
      <c r="AV341" s="26"/>
      <c r="AW341" s="26"/>
      <c r="AX341" s="26"/>
      <c r="AY341" s="26"/>
      <c r="AZ341" s="26"/>
      <c r="BA341" s="26"/>
      <c r="BB341" s="26"/>
      <c r="BC341" s="26"/>
      <c r="BD341" s="26"/>
      <c r="BE341" s="26"/>
      <c r="BF341" s="26"/>
      <c r="BG341" s="26"/>
      <c r="BH341" s="26"/>
      <c r="BI341" s="26"/>
      <c r="BJ341" s="26"/>
      <c r="BK341" s="26"/>
    </row>
    <row r="342" spans="1:63" x14ac:dyDescent="0.2">
      <c r="A342" s="26"/>
      <c r="B342" s="438"/>
      <c r="C342" s="438"/>
      <c r="D342" s="438"/>
      <c r="E342" s="438"/>
      <c r="F342" s="438"/>
      <c r="G342" s="438"/>
      <c r="H342" s="438"/>
      <c r="I342" s="438"/>
      <c r="J342" s="438"/>
      <c r="K342" s="438"/>
      <c r="L342" s="438"/>
      <c r="M342" s="438"/>
      <c r="N342" s="438"/>
      <c r="O342" s="438"/>
      <c r="P342" s="438"/>
      <c r="Q342" s="438"/>
      <c r="R342" s="438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6"/>
      <c r="AI342" s="26"/>
      <c r="AJ342" s="26"/>
      <c r="AK342" s="26"/>
      <c r="AL342" s="26"/>
      <c r="AM342" s="26"/>
      <c r="AN342" s="26"/>
      <c r="AO342" s="26"/>
      <c r="AP342" s="26"/>
      <c r="AQ342" s="26"/>
      <c r="AR342" s="26"/>
      <c r="AS342" s="26"/>
      <c r="AT342" s="26"/>
      <c r="AU342" s="26"/>
      <c r="AV342" s="26"/>
      <c r="AW342" s="26"/>
      <c r="AX342" s="26"/>
      <c r="AY342" s="26"/>
      <c r="AZ342" s="26"/>
      <c r="BA342" s="26"/>
      <c r="BB342" s="26"/>
      <c r="BC342" s="26"/>
      <c r="BD342" s="26"/>
      <c r="BE342" s="26"/>
      <c r="BF342" s="26"/>
      <c r="BG342" s="26"/>
      <c r="BH342" s="26"/>
      <c r="BI342" s="26"/>
      <c r="BJ342" s="26"/>
      <c r="BK342" s="26"/>
    </row>
    <row r="343" spans="1:63" x14ac:dyDescent="0.2">
      <c r="A343" s="26"/>
      <c r="B343" s="438"/>
      <c r="C343" s="438"/>
      <c r="D343" s="438"/>
      <c r="E343" s="438"/>
      <c r="F343" s="438"/>
      <c r="G343" s="438"/>
      <c r="H343" s="438"/>
      <c r="I343" s="438"/>
      <c r="J343" s="438"/>
      <c r="K343" s="438"/>
      <c r="L343" s="438"/>
      <c r="M343" s="438"/>
      <c r="N343" s="438"/>
      <c r="O343" s="438"/>
      <c r="P343" s="438"/>
      <c r="Q343" s="438"/>
      <c r="R343" s="438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  <c r="AH343" s="26"/>
      <c r="AI343" s="26"/>
      <c r="AJ343" s="26"/>
      <c r="AK343" s="26"/>
      <c r="AL343" s="26"/>
      <c r="AM343" s="26"/>
      <c r="AN343" s="26"/>
      <c r="AO343" s="26"/>
      <c r="AP343" s="26"/>
      <c r="AQ343" s="26"/>
      <c r="AR343" s="26"/>
      <c r="AS343" s="26"/>
      <c r="AT343" s="26"/>
      <c r="AU343" s="26"/>
      <c r="AV343" s="26"/>
      <c r="AW343" s="26"/>
      <c r="AX343" s="26"/>
      <c r="AY343" s="26"/>
      <c r="AZ343" s="26"/>
      <c r="BA343" s="26"/>
      <c r="BB343" s="26"/>
      <c r="BC343" s="26"/>
      <c r="BD343" s="26"/>
      <c r="BE343" s="26"/>
      <c r="BF343" s="26"/>
      <c r="BG343" s="26"/>
      <c r="BH343" s="26"/>
      <c r="BI343" s="26"/>
      <c r="BJ343" s="26"/>
      <c r="BK343" s="26"/>
    </row>
    <row r="344" spans="1:63" x14ac:dyDescent="0.2">
      <c r="A344" s="26"/>
      <c r="B344" s="438"/>
      <c r="C344" s="438"/>
      <c r="D344" s="438"/>
      <c r="E344" s="438"/>
      <c r="F344" s="438"/>
      <c r="G344" s="438"/>
      <c r="H344" s="438"/>
      <c r="I344" s="438"/>
      <c r="J344" s="438"/>
      <c r="K344" s="438"/>
      <c r="L344" s="438"/>
      <c r="M344" s="438"/>
      <c r="N344" s="438"/>
      <c r="O344" s="438"/>
      <c r="P344" s="438"/>
      <c r="Q344" s="438"/>
      <c r="R344" s="438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  <c r="AI344" s="26"/>
      <c r="AJ344" s="26"/>
      <c r="AK344" s="26"/>
      <c r="AL344" s="26"/>
      <c r="AM344" s="26"/>
      <c r="AN344" s="26"/>
      <c r="AO344" s="26"/>
      <c r="AP344" s="26"/>
      <c r="AQ344" s="26"/>
      <c r="AR344" s="26"/>
      <c r="AS344" s="26"/>
      <c r="AT344" s="26"/>
      <c r="AU344" s="26"/>
      <c r="AV344" s="26"/>
      <c r="AW344" s="26"/>
      <c r="AX344" s="26"/>
      <c r="AY344" s="26"/>
      <c r="AZ344" s="26"/>
      <c r="BA344" s="26"/>
      <c r="BB344" s="26"/>
      <c r="BC344" s="26"/>
      <c r="BD344" s="26"/>
      <c r="BE344" s="26"/>
      <c r="BF344" s="26"/>
      <c r="BG344" s="26"/>
      <c r="BH344" s="26"/>
      <c r="BI344" s="26"/>
      <c r="BJ344" s="26"/>
      <c r="BK344" s="26"/>
    </row>
    <row r="345" spans="1:63" x14ac:dyDescent="0.2">
      <c r="A345" s="26"/>
      <c r="B345" s="438"/>
      <c r="C345" s="438"/>
      <c r="D345" s="438"/>
      <c r="E345" s="438"/>
      <c r="F345" s="438"/>
      <c r="G345" s="438"/>
      <c r="H345" s="438"/>
      <c r="I345" s="438"/>
      <c r="J345" s="438"/>
      <c r="K345" s="438"/>
      <c r="L345" s="438"/>
      <c r="M345" s="438"/>
      <c r="N345" s="438"/>
      <c r="O345" s="438"/>
      <c r="P345" s="438"/>
      <c r="Q345" s="438"/>
      <c r="R345" s="438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6"/>
      <c r="AI345" s="26"/>
      <c r="AJ345" s="26"/>
      <c r="AK345" s="26"/>
      <c r="AL345" s="26"/>
      <c r="AM345" s="26"/>
      <c r="AN345" s="26"/>
      <c r="AO345" s="26"/>
      <c r="AP345" s="26"/>
      <c r="AQ345" s="26"/>
      <c r="AR345" s="26"/>
      <c r="AS345" s="26"/>
      <c r="AT345" s="26"/>
      <c r="AU345" s="26"/>
      <c r="AV345" s="26"/>
      <c r="AW345" s="26"/>
      <c r="AX345" s="26"/>
      <c r="AY345" s="26"/>
      <c r="AZ345" s="26"/>
      <c r="BA345" s="26"/>
      <c r="BB345" s="26"/>
      <c r="BC345" s="26"/>
      <c r="BD345" s="26"/>
      <c r="BE345" s="26"/>
      <c r="BF345" s="26"/>
      <c r="BG345" s="26"/>
      <c r="BH345" s="26"/>
      <c r="BI345" s="26"/>
      <c r="BJ345" s="26"/>
      <c r="BK345" s="26"/>
    </row>
    <row r="346" spans="1:63" x14ac:dyDescent="0.2">
      <c r="A346" s="26"/>
      <c r="B346" s="438"/>
      <c r="C346" s="438"/>
      <c r="D346" s="438"/>
      <c r="E346" s="438"/>
      <c r="F346" s="438"/>
      <c r="G346" s="438"/>
      <c r="H346" s="438"/>
      <c r="I346" s="438"/>
      <c r="J346" s="438"/>
      <c r="K346" s="438"/>
      <c r="L346" s="438"/>
      <c r="M346" s="438"/>
      <c r="N346" s="438"/>
      <c r="O346" s="438"/>
      <c r="P346" s="438"/>
      <c r="Q346" s="438"/>
      <c r="R346" s="438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  <c r="AH346" s="26"/>
      <c r="AI346" s="26"/>
      <c r="AJ346" s="26"/>
      <c r="AK346" s="26"/>
      <c r="AL346" s="26"/>
      <c r="AM346" s="26"/>
      <c r="AN346" s="26"/>
      <c r="AO346" s="26"/>
      <c r="AP346" s="26"/>
      <c r="AQ346" s="26"/>
      <c r="AR346" s="26"/>
      <c r="AS346" s="26"/>
      <c r="AT346" s="26"/>
      <c r="AU346" s="26"/>
      <c r="AV346" s="26"/>
      <c r="AW346" s="26"/>
      <c r="AX346" s="26"/>
      <c r="AY346" s="26"/>
      <c r="AZ346" s="26"/>
      <c r="BA346" s="26"/>
      <c r="BB346" s="26"/>
      <c r="BC346" s="26"/>
      <c r="BD346" s="26"/>
      <c r="BE346" s="26"/>
      <c r="BF346" s="26"/>
      <c r="BG346" s="26"/>
      <c r="BH346" s="26"/>
      <c r="BI346" s="26"/>
      <c r="BJ346" s="26"/>
      <c r="BK346" s="26"/>
    </row>
    <row r="347" spans="1:63" x14ac:dyDescent="0.2">
      <c r="A347" s="26"/>
      <c r="B347" s="438"/>
      <c r="C347" s="438"/>
      <c r="D347" s="438"/>
      <c r="E347" s="438"/>
      <c r="F347" s="438"/>
      <c r="G347" s="438"/>
      <c r="H347" s="438"/>
      <c r="I347" s="438"/>
      <c r="J347" s="438"/>
      <c r="K347" s="438"/>
      <c r="L347" s="438"/>
      <c r="M347" s="438"/>
      <c r="N347" s="438"/>
      <c r="O347" s="438"/>
      <c r="P347" s="438"/>
      <c r="Q347" s="438"/>
      <c r="R347" s="438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6"/>
      <c r="AH347" s="26"/>
      <c r="AI347" s="26"/>
      <c r="AJ347" s="26"/>
      <c r="AK347" s="26"/>
      <c r="AL347" s="26"/>
      <c r="AM347" s="26"/>
      <c r="AN347" s="26"/>
      <c r="AO347" s="26"/>
      <c r="AP347" s="26"/>
      <c r="AQ347" s="26"/>
      <c r="AR347" s="26"/>
      <c r="AS347" s="26"/>
      <c r="AT347" s="26"/>
      <c r="AU347" s="26"/>
      <c r="AV347" s="26"/>
      <c r="AW347" s="26"/>
      <c r="AX347" s="26"/>
      <c r="AY347" s="26"/>
      <c r="AZ347" s="26"/>
      <c r="BA347" s="26"/>
      <c r="BB347" s="26"/>
      <c r="BC347" s="26"/>
      <c r="BD347" s="26"/>
      <c r="BE347" s="26"/>
      <c r="BF347" s="26"/>
      <c r="BG347" s="26"/>
      <c r="BH347" s="26"/>
      <c r="BI347" s="26"/>
      <c r="BJ347" s="26"/>
      <c r="BK347" s="26"/>
    </row>
    <row r="348" spans="1:63" x14ac:dyDescent="0.2">
      <c r="A348" s="26"/>
      <c r="B348" s="438"/>
      <c r="C348" s="438"/>
      <c r="D348" s="438"/>
      <c r="E348" s="438"/>
      <c r="F348" s="438"/>
      <c r="G348" s="438"/>
      <c r="H348" s="438"/>
      <c r="I348" s="438"/>
      <c r="J348" s="438"/>
      <c r="K348" s="438"/>
      <c r="L348" s="438"/>
      <c r="M348" s="438"/>
      <c r="N348" s="438"/>
      <c r="O348" s="438"/>
      <c r="P348" s="438"/>
      <c r="Q348" s="438"/>
      <c r="R348" s="438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  <c r="AG348" s="26"/>
      <c r="AH348" s="26"/>
      <c r="AI348" s="26"/>
      <c r="AJ348" s="26"/>
      <c r="AK348" s="26"/>
      <c r="AL348" s="26"/>
      <c r="AM348" s="26"/>
      <c r="AN348" s="26"/>
      <c r="AO348" s="26"/>
      <c r="AP348" s="26"/>
      <c r="AQ348" s="26"/>
      <c r="AR348" s="26"/>
      <c r="AS348" s="26"/>
      <c r="AT348" s="26"/>
      <c r="AU348" s="26"/>
      <c r="AV348" s="26"/>
      <c r="AW348" s="26"/>
      <c r="AX348" s="26"/>
      <c r="AY348" s="26"/>
      <c r="AZ348" s="26"/>
      <c r="BA348" s="26"/>
      <c r="BB348" s="26"/>
      <c r="BC348" s="26"/>
      <c r="BD348" s="26"/>
      <c r="BE348" s="26"/>
      <c r="BF348" s="26"/>
      <c r="BG348" s="26"/>
      <c r="BH348" s="26"/>
      <c r="BI348" s="26"/>
      <c r="BJ348" s="26"/>
      <c r="BK348" s="26"/>
    </row>
    <row r="349" spans="1:63" x14ac:dyDescent="0.2">
      <c r="A349" s="26"/>
      <c r="B349" s="438"/>
      <c r="C349" s="438"/>
      <c r="D349" s="438"/>
      <c r="E349" s="438"/>
      <c r="F349" s="438"/>
      <c r="G349" s="438"/>
      <c r="H349" s="438"/>
      <c r="I349" s="438"/>
      <c r="J349" s="438"/>
      <c r="K349" s="438"/>
      <c r="L349" s="438"/>
      <c r="M349" s="438"/>
      <c r="N349" s="438"/>
      <c r="O349" s="438"/>
      <c r="P349" s="438"/>
      <c r="Q349" s="438"/>
      <c r="R349" s="438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6"/>
      <c r="AH349" s="26"/>
      <c r="AI349" s="26"/>
      <c r="AJ349" s="26"/>
      <c r="AK349" s="26"/>
      <c r="AL349" s="26"/>
      <c r="AM349" s="26"/>
      <c r="AN349" s="26"/>
      <c r="AO349" s="26"/>
      <c r="AP349" s="26"/>
      <c r="AQ349" s="26"/>
      <c r="AR349" s="26"/>
      <c r="AS349" s="26"/>
      <c r="AT349" s="26"/>
      <c r="AU349" s="26"/>
      <c r="AV349" s="26"/>
      <c r="AW349" s="26"/>
      <c r="AX349" s="26"/>
      <c r="AY349" s="26"/>
      <c r="AZ349" s="26"/>
      <c r="BA349" s="26"/>
      <c r="BB349" s="26"/>
      <c r="BC349" s="26"/>
      <c r="BD349" s="26"/>
      <c r="BE349" s="26"/>
      <c r="BF349" s="26"/>
      <c r="BG349" s="26"/>
      <c r="BH349" s="26"/>
      <c r="BI349" s="26"/>
      <c r="BJ349" s="26"/>
      <c r="BK349" s="26"/>
    </row>
    <row r="350" spans="1:63" x14ac:dyDescent="0.2">
      <c r="A350" s="26"/>
      <c r="B350" s="438"/>
      <c r="C350" s="438"/>
      <c r="D350" s="438"/>
      <c r="E350" s="438"/>
      <c r="F350" s="438"/>
      <c r="G350" s="438"/>
      <c r="H350" s="438"/>
      <c r="I350" s="438"/>
      <c r="J350" s="438"/>
      <c r="K350" s="438"/>
      <c r="L350" s="438"/>
      <c r="M350" s="438"/>
      <c r="N350" s="438"/>
      <c r="O350" s="438"/>
      <c r="P350" s="438"/>
      <c r="Q350" s="438"/>
      <c r="R350" s="438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6"/>
      <c r="AH350" s="26"/>
      <c r="AI350" s="26"/>
      <c r="AJ350" s="26"/>
      <c r="AK350" s="26"/>
      <c r="AL350" s="26"/>
      <c r="AM350" s="26"/>
      <c r="AN350" s="26"/>
      <c r="AO350" s="26"/>
      <c r="AP350" s="26"/>
      <c r="AQ350" s="26"/>
      <c r="AR350" s="26"/>
      <c r="AS350" s="26"/>
      <c r="AT350" s="26"/>
      <c r="AU350" s="26"/>
      <c r="AV350" s="26"/>
      <c r="AW350" s="26"/>
      <c r="AX350" s="26"/>
      <c r="AY350" s="26"/>
      <c r="AZ350" s="26"/>
      <c r="BA350" s="26"/>
      <c r="BB350" s="26"/>
      <c r="BC350" s="26"/>
      <c r="BD350" s="26"/>
      <c r="BE350" s="26"/>
      <c r="BF350" s="26"/>
      <c r="BG350" s="26"/>
      <c r="BH350" s="26"/>
      <c r="BI350" s="26"/>
      <c r="BJ350" s="26"/>
      <c r="BK350" s="26"/>
    </row>
    <row r="351" spans="1:63" x14ac:dyDescent="0.2">
      <c r="A351" s="26"/>
      <c r="B351" s="438"/>
      <c r="C351" s="438"/>
      <c r="D351" s="438"/>
      <c r="E351" s="438"/>
      <c r="F351" s="438"/>
      <c r="G351" s="438"/>
      <c r="H351" s="438"/>
      <c r="I351" s="438"/>
      <c r="J351" s="438"/>
      <c r="K351" s="438"/>
      <c r="L351" s="438"/>
      <c r="M351" s="438"/>
      <c r="N351" s="438"/>
      <c r="O351" s="438"/>
      <c r="P351" s="438"/>
      <c r="Q351" s="438"/>
      <c r="R351" s="438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  <c r="AG351" s="26"/>
      <c r="AH351" s="26"/>
      <c r="AI351" s="26"/>
      <c r="AJ351" s="26"/>
      <c r="AK351" s="26"/>
      <c r="AL351" s="26"/>
      <c r="AM351" s="26"/>
      <c r="AN351" s="26"/>
      <c r="AO351" s="26"/>
      <c r="AP351" s="26"/>
      <c r="AQ351" s="26"/>
      <c r="AR351" s="26"/>
      <c r="AS351" s="26"/>
      <c r="AT351" s="26"/>
      <c r="AU351" s="26"/>
      <c r="AV351" s="26"/>
      <c r="AW351" s="26"/>
      <c r="AX351" s="26"/>
      <c r="AY351" s="26"/>
      <c r="AZ351" s="26"/>
      <c r="BA351" s="26"/>
      <c r="BB351" s="26"/>
      <c r="BC351" s="26"/>
      <c r="BD351" s="26"/>
      <c r="BE351" s="26"/>
      <c r="BF351" s="26"/>
      <c r="BG351" s="26"/>
      <c r="BH351" s="26"/>
      <c r="BI351" s="26"/>
      <c r="BJ351" s="26"/>
      <c r="BK351" s="26"/>
    </row>
    <row r="352" spans="1:63" x14ac:dyDescent="0.2">
      <c r="A352" s="26"/>
      <c r="B352" s="438"/>
      <c r="C352" s="438"/>
      <c r="D352" s="438"/>
      <c r="E352" s="438"/>
      <c r="F352" s="438"/>
      <c r="G352" s="438"/>
      <c r="H352" s="438"/>
      <c r="I352" s="438"/>
      <c r="J352" s="438"/>
      <c r="K352" s="438"/>
      <c r="L352" s="438"/>
      <c r="M352" s="438"/>
      <c r="N352" s="438"/>
      <c r="O352" s="438"/>
      <c r="P352" s="438"/>
      <c r="Q352" s="438"/>
      <c r="R352" s="438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6"/>
      <c r="AH352" s="26"/>
      <c r="AI352" s="26"/>
      <c r="AJ352" s="26"/>
      <c r="AK352" s="26"/>
      <c r="AL352" s="26"/>
      <c r="AM352" s="26"/>
      <c r="AN352" s="26"/>
      <c r="AO352" s="26"/>
      <c r="AP352" s="26"/>
      <c r="AQ352" s="26"/>
      <c r="AR352" s="26"/>
      <c r="AS352" s="26"/>
      <c r="AT352" s="26"/>
      <c r="AU352" s="26"/>
      <c r="AV352" s="26"/>
      <c r="AW352" s="26"/>
      <c r="AX352" s="26"/>
      <c r="AY352" s="26"/>
      <c r="AZ352" s="26"/>
      <c r="BA352" s="26"/>
      <c r="BB352" s="26"/>
      <c r="BC352" s="26"/>
      <c r="BD352" s="26"/>
      <c r="BE352" s="26"/>
      <c r="BF352" s="26"/>
      <c r="BG352" s="26"/>
      <c r="BH352" s="26"/>
      <c r="BI352" s="26"/>
      <c r="BJ352" s="26"/>
      <c r="BK352" s="26"/>
    </row>
    <row r="353" spans="1:63" x14ac:dyDescent="0.2">
      <c r="A353" s="26"/>
      <c r="B353" s="438"/>
      <c r="C353" s="438"/>
      <c r="D353" s="438"/>
      <c r="E353" s="438"/>
      <c r="F353" s="438"/>
      <c r="G353" s="438"/>
      <c r="H353" s="438"/>
      <c r="I353" s="438"/>
      <c r="J353" s="438"/>
      <c r="K353" s="438"/>
      <c r="L353" s="438"/>
      <c r="M353" s="438"/>
      <c r="N353" s="438"/>
      <c r="O353" s="438"/>
      <c r="P353" s="438"/>
      <c r="Q353" s="438"/>
      <c r="R353" s="438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6"/>
      <c r="AH353" s="26"/>
      <c r="AI353" s="26"/>
      <c r="AJ353" s="26"/>
      <c r="AK353" s="26"/>
      <c r="AL353" s="26"/>
      <c r="AM353" s="26"/>
      <c r="AN353" s="26"/>
      <c r="AO353" s="26"/>
      <c r="AP353" s="26"/>
      <c r="AQ353" s="26"/>
      <c r="AR353" s="26"/>
      <c r="AS353" s="26"/>
      <c r="AT353" s="26"/>
      <c r="AU353" s="26"/>
      <c r="AV353" s="26"/>
      <c r="AW353" s="26"/>
      <c r="AX353" s="26"/>
      <c r="AY353" s="26"/>
      <c r="AZ353" s="26"/>
      <c r="BA353" s="26"/>
      <c r="BB353" s="26"/>
      <c r="BC353" s="26"/>
      <c r="BD353" s="26"/>
      <c r="BE353" s="26"/>
      <c r="BF353" s="26"/>
      <c r="BG353" s="26"/>
      <c r="BH353" s="26"/>
      <c r="BI353" s="26"/>
      <c r="BJ353" s="26"/>
      <c r="BK353" s="26"/>
    </row>
    <row r="354" spans="1:63" x14ac:dyDescent="0.2">
      <c r="A354" s="26"/>
      <c r="B354" s="438"/>
      <c r="C354" s="438"/>
      <c r="D354" s="438"/>
      <c r="E354" s="438"/>
      <c r="F354" s="438"/>
      <c r="G354" s="438"/>
      <c r="H354" s="438"/>
      <c r="I354" s="438"/>
      <c r="J354" s="438"/>
      <c r="K354" s="438"/>
      <c r="L354" s="438"/>
      <c r="M354" s="438"/>
      <c r="N354" s="438"/>
      <c r="O354" s="438"/>
      <c r="P354" s="438"/>
      <c r="Q354" s="438"/>
      <c r="R354" s="438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6"/>
      <c r="AH354" s="26"/>
      <c r="AI354" s="26"/>
      <c r="AJ354" s="26"/>
      <c r="AK354" s="26"/>
      <c r="AL354" s="26"/>
      <c r="AM354" s="26"/>
      <c r="AN354" s="26"/>
      <c r="AO354" s="26"/>
      <c r="AP354" s="26"/>
      <c r="AQ354" s="26"/>
      <c r="AR354" s="26"/>
      <c r="AS354" s="26"/>
      <c r="AT354" s="26"/>
      <c r="AU354" s="26"/>
      <c r="AV354" s="26"/>
      <c r="AW354" s="26"/>
      <c r="AX354" s="26"/>
      <c r="AY354" s="26"/>
      <c r="AZ354" s="26"/>
      <c r="BA354" s="26"/>
      <c r="BB354" s="26"/>
      <c r="BC354" s="26"/>
      <c r="BD354" s="26"/>
      <c r="BE354" s="26"/>
      <c r="BF354" s="26"/>
      <c r="BG354" s="26"/>
      <c r="BH354" s="26"/>
      <c r="BI354" s="26"/>
      <c r="BJ354" s="26"/>
      <c r="BK354" s="26"/>
    </row>
    <row r="355" spans="1:63" x14ac:dyDescent="0.2">
      <c r="A355" s="26"/>
      <c r="B355" s="438"/>
      <c r="C355" s="438"/>
      <c r="D355" s="438"/>
      <c r="E355" s="438"/>
      <c r="F355" s="438"/>
      <c r="G355" s="438"/>
      <c r="H355" s="438"/>
      <c r="I355" s="438"/>
      <c r="J355" s="438"/>
      <c r="K355" s="438"/>
      <c r="L355" s="438"/>
      <c r="M355" s="438"/>
      <c r="N355" s="438"/>
      <c r="O355" s="438"/>
      <c r="P355" s="438"/>
      <c r="Q355" s="438"/>
      <c r="R355" s="438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F355" s="26"/>
      <c r="AG355" s="26"/>
      <c r="AH355" s="26"/>
      <c r="AI355" s="26"/>
      <c r="AJ355" s="26"/>
      <c r="AK355" s="26"/>
      <c r="AL355" s="26"/>
      <c r="AM355" s="26"/>
      <c r="AN355" s="26"/>
      <c r="AO355" s="26"/>
      <c r="AP355" s="26"/>
      <c r="AQ355" s="26"/>
      <c r="AR355" s="26"/>
      <c r="AS355" s="26"/>
      <c r="AT355" s="26"/>
      <c r="AU355" s="26"/>
      <c r="AV355" s="26"/>
      <c r="AW355" s="26"/>
      <c r="AX355" s="26"/>
      <c r="AY355" s="26"/>
      <c r="AZ355" s="26"/>
      <c r="BA355" s="26"/>
      <c r="BB355" s="26"/>
      <c r="BC355" s="26"/>
      <c r="BD355" s="26"/>
      <c r="BE355" s="26"/>
      <c r="BF355" s="26"/>
      <c r="BG355" s="26"/>
      <c r="BH355" s="26"/>
      <c r="BI355" s="26"/>
      <c r="BJ355" s="26"/>
      <c r="BK355" s="26"/>
    </row>
    <row r="356" spans="1:63" x14ac:dyDescent="0.2">
      <c r="A356" s="26"/>
      <c r="B356" s="438"/>
      <c r="C356" s="438"/>
      <c r="D356" s="438"/>
      <c r="E356" s="438"/>
      <c r="F356" s="438"/>
      <c r="G356" s="438"/>
      <c r="H356" s="438"/>
      <c r="I356" s="438"/>
      <c r="J356" s="438"/>
      <c r="K356" s="438"/>
      <c r="L356" s="438"/>
      <c r="M356" s="438"/>
      <c r="N356" s="438"/>
      <c r="O356" s="438"/>
      <c r="P356" s="438"/>
      <c r="Q356" s="438"/>
      <c r="R356" s="438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F356" s="26"/>
      <c r="AG356" s="26"/>
      <c r="AH356" s="26"/>
      <c r="AI356" s="26"/>
      <c r="AJ356" s="26"/>
      <c r="AK356" s="26"/>
      <c r="AL356" s="26"/>
      <c r="AM356" s="26"/>
      <c r="AN356" s="26"/>
      <c r="AO356" s="26"/>
      <c r="AP356" s="26"/>
      <c r="AQ356" s="26"/>
      <c r="AR356" s="26"/>
      <c r="AS356" s="26"/>
      <c r="AT356" s="26"/>
      <c r="AU356" s="26"/>
      <c r="AV356" s="26"/>
      <c r="AW356" s="26"/>
      <c r="AX356" s="26"/>
      <c r="AY356" s="26"/>
      <c r="AZ356" s="26"/>
      <c r="BA356" s="26"/>
      <c r="BB356" s="26"/>
      <c r="BC356" s="26"/>
      <c r="BD356" s="26"/>
      <c r="BE356" s="26"/>
      <c r="BF356" s="26"/>
      <c r="BG356" s="26"/>
      <c r="BH356" s="26"/>
      <c r="BI356" s="26"/>
      <c r="BJ356" s="26"/>
      <c r="BK356" s="26"/>
    </row>
    <row r="357" spans="1:63" x14ac:dyDescent="0.2">
      <c r="A357" s="26"/>
      <c r="B357" s="438"/>
      <c r="C357" s="438"/>
      <c r="D357" s="438"/>
      <c r="E357" s="438"/>
      <c r="F357" s="438"/>
      <c r="G357" s="438"/>
      <c r="H357" s="438"/>
      <c r="I357" s="438"/>
      <c r="J357" s="438"/>
      <c r="K357" s="438"/>
      <c r="L357" s="438"/>
      <c r="M357" s="438"/>
      <c r="N357" s="438"/>
      <c r="O357" s="438"/>
      <c r="P357" s="438"/>
      <c r="Q357" s="438"/>
      <c r="R357" s="438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  <c r="AG357" s="26"/>
      <c r="AH357" s="26"/>
      <c r="AI357" s="26"/>
      <c r="AJ357" s="26"/>
      <c r="AK357" s="26"/>
      <c r="AL357" s="26"/>
      <c r="AM357" s="26"/>
      <c r="AN357" s="26"/>
      <c r="AO357" s="26"/>
      <c r="AP357" s="26"/>
      <c r="AQ357" s="26"/>
      <c r="AR357" s="26"/>
      <c r="AS357" s="26"/>
      <c r="AT357" s="26"/>
      <c r="AU357" s="26"/>
      <c r="AV357" s="26"/>
      <c r="AW357" s="26"/>
      <c r="AX357" s="26"/>
      <c r="AY357" s="26"/>
      <c r="AZ357" s="26"/>
      <c r="BA357" s="26"/>
      <c r="BB357" s="26"/>
      <c r="BC357" s="26"/>
      <c r="BD357" s="26"/>
      <c r="BE357" s="26"/>
      <c r="BF357" s="26"/>
      <c r="BG357" s="26"/>
      <c r="BH357" s="26"/>
      <c r="BI357" s="26"/>
      <c r="BJ357" s="26"/>
      <c r="BK357" s="26"/>
    </row>
    <row r="358" spans="1:63" x14ac:dyDescent="0.2">
      <c r="A358" s="26"/>
      <c r="B358" s="438"/>
      <c r="C358" s="438"/>
      <c r="D358" s="438"/>
      <c r="E358" s="438"/>
      <c r="F358" s="438"/>
      <c r="G358" s="438"/>
      <c r="H358" s="438"/>
      <c r="I358" s="438"/>
      <c r="J358" s="438"/>
      <c r="K358" s="438"/>
      <c r="L358" s="438"/>
      <c r="M358" s="438"/>
      <c r="N358" s="438"/>
      <c r="O358" s="438"/>
      <c r="P358" s="438"/>
      <c r="Q358" s="438"/>
      <c r="R358" s="438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6"/>
      <c r="AI358" s="26"/>
      <c r="AJ358" s="26"/>
      <c r="AK358" s="26"/>
      <c r="AL358" s="26"/>
      <c r="AM358" s="26"/>
      <c r="AN358" s="26"/>
      <c r="AO358" s="26"/>
      <c r="AP358" s="26"/>
      <c r="AQ358" s="26"/>
      <c r="AR358" s="26"/>
      <c r="AS358" s="26"/>
      <c r="AT358" s="26"/>
      <c r="AU358" s="26"/>
      <c r="AV358" s="26"/>
      <c r="AW358" s="26"/>
      <c r="AX358" s="26"/>
      <c r="AY358" s="26"/>
      <c r="AZ358" s="26"/>
      <c r="BA358" s="26"/>
      <c r="BB358" s="26"/>
      <c r="BC358" s="26"/>
      <c r="BD358" s="26"/>
      <c r="BE358" s="26"/>
      <c r="BF358" s="26"/>
      <c r="BG358" s="26"/>
      <c r="BH358" s="26"/>
      <c r="BI358" s="26"/>
      <c r="BJ358" s="26"/>
      <c r="BK358" s="26"/>
    </row>
    <row r="359" spans="1:63" x14ac:dyDescent="0.2">
      <c r="A359" s="26"/>
      <c r="B359" s="438"/>
      <c r="C359" s="438"/>
      <c r="D359" s="438"/>
      <c r="E359" s="438"/>
      <c r="F359" s="438"/>
      <c r="G359" s="438"/>
      <c r="H359" s="438"/>
      <c r="I359" s="438"/>
      <c r="J359" s="438"/>
      <c r="K359" s="438"/>
      <c r="L359" s="438"/>
      <c r="M359" s="438"/>
      <c r="N359" s="438"/>
      <c r="O359" s="438"/>
      <c r="P359" s="438"/>
      <c r="Q359" s="438"/>
      <c r="R359" s="438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  <c r="AH359" s="26"/>
      <c r="AI359" s="26"/>
      <c r="AJ359" s="26"/>
      <c r="AK359" s="26"/>
      <c r="AL359" s="26"/>
      <c r="AM359" s="26"/>
      <c r="AN359" s="26"/>
      <c r="AO359" s="26"/>
      <c r="AP359" s="26"/>
      <c r="AQ359" s="26"/>
      <c r="AR359" s="26"/>
      <c r="AS359" s="26"/>
      <c r="AT359" s="26"/>
      <c r="AU359" s="26"/>
      <c r="AV359" s="26"/>
      <c r="AW359" s="26"/>
      <c r="AX359" s="26"/>
      <c r="AY359" s="26"/>
      <c r="AZ359" s="26"/>
      <c r="BA359" s="26"/>
      <c r="BB359" s="26"/>
      <c r="BC359" s="26"/>
      <c r="BD359" s="26"/>
      <c r="BE359" s="26"/>
      <c r="BF359" s="26"/>
      <c r="BG359" s="26"/>
      <c r="BH359" s="26"/>
      <c r="BI359" s="26"/>
      <c r="BJ359" s="26"/>
      <c r="BK359" s="26"/>
    </row>
    <row r="360" spans="1:63" x14ac:dyDescent="0.2">
      <c r="A360" s="26"/>
      <c r="B360" s="438"/>
      <c r="C360" s="438"/>
      <c r="D360" s="438"/>
      <c r="E360" s="438"/>
      <c r="F360" s="438"/>
      <c r="G360" s="438"/>
      <c r="H360" s="438"/>
      <c r="I360" s="438"/>
      <c r="J360" s="438"/>
      <c r="K360" s="438"/>
      <c r="L360" s="438"/>
      <c r="M360" s="438"/>
      <c r="N360" s="438"/>
      <c r="O360" s="438"/>
      <c r="P360" s="438"/>
      <c r="Q360" s="438"/>
      <c r="R360" s="438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  <c r="AG360" s="26"/>
      <c r="AH360" s="26"/>
      <c r="AI360" s="26"/>
      <c r="AJ360" s="26"/>
      <c r="AK360" s="26"/>
      <c r="AL360" s="26"/>
      <c r="AM360" s="26"/>
      <c r="AN360" s="26"/>
      <c r="AO360" s="26"/>
      <c r="AP360" s="26"/>
      <c r="AQ360" s="26"/>
      <c r="AR360" s="26"/>
      <c r="AS360" s="26"/>
      <c r="AT360" s="26"/>
      <c r="AU360" s="26"/>
      <c r="AV360" s="26"/>
      <c r="AW360" s="26"/>
      <c r="AX360" s="26"/>
      <c r="AY360" s="26"/>
      <c r="AZ360" s="26"/>
      <c r="BA360" s="26"/>
      <c r="BB360" s="26"/>
      <c r="BC360" s="26"/>
      <c r="BD360" s="26"/>
      <c r="BE360" s="26"/>
      <c r="BF360" s="26"/>
      <c r="BG360" s="26"/>
      <c r="BH360" s="26"/>
      <c r="BI360" s="26"/>
      <c r="BJ360" s="26"/>
      <c r="BK360" s="26"/>
    </row>
    <row r="361" spans="1:63" x14ac:dyDescent="0.2">
      <c r="A361" s="26"/>
      <c r="B361" s="438"/>
      <c r="C361" s="438"/>
      <c r="D361" s="438"/>
      <c r="E361" s="438"/>
      <c r="F361" s="438"/>
      <c r="G361" s="438"/>
      <c r="H361" s="438"/>
      <c r="I361" s="438"/>
      <c r="J361" s="438"/>
      <c r="K361" s="438"/>
      <c r="L361" s="438"/>
      <c r="M361" s="438"/>
      <c r="N361" s="438"/>
      <c r="O361" s="438"/>
      <c r="P361" s="438"/>
      <c r="Q361" s="438"/>
      <c r="R361" s="438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  <c r="AH361" s="26"/>
      <c r="AI361" s="26"/>
      <c r="AJ361" s="26"/>
      <c r="AK361" s="26"/>
      <c r="AL361" s="26"/>
      <c r="AM361" s="26"/>
      <c r="AN361" s="26"/>
      <c r="AO361" s="26"/>
      <c r="AP361" s="26"/>
      <c r="AQ361" s="26"/>
      <c r="AR361" s="26"/>
      <c r="AS361" s="26"/>
      <c r="AT361" s="26"/>
      <c r="AU361" s="26"/>
      <c r="AV361" s="26"/>
      <c r="AW361" s="26"/>
      <c r="AX361" s="26"/>
      <c r="AY361" s="26"/>
      <c r="AZ361" s="26"/>
      <c r="BA361" s="26"/>
      <c r="BB361" s="26"/>
      <c r="BC361" s="26"/>
      <c r="BD361" s="26"/>
      <c r="BE361" s="26"/>
      <c r="BF361" s="26"/>
      <c r="BG361" s="26"/>
      <c r="BH361" s="26"/>
      <c r="BI361" s="26"/>
      <c r="BJ361" s="26"/>
      <c r="BK361" s="26"/>
    </row>
    <row r="362" spans="1:63" x14ac:dyDescent="0.2">
      <c r="A362" s="26"/>
      <c r="B362" s="438"/>
      <c r="C362" s="438"/>
      <c r="D362" s="438"/>
      <c r="E362" s="438"/>
      <c r="F362" s="438"/>
      <c r="G362" s="438"/>
      <c r="H362" s="438"/>
      <c r="I362" s="438"/>
      <c r="J362" s="438"/>
      <c r="K362" s="438"/>
      <c r="L362" s="438"/>
      <c r="M362" s="438"/>
      <c r="N362" s="438"/>
      <c r="O362" s="438"/>
      <c r="P362" s="438"/>
      <c r="Q362" s="438"/>
      <c r="R362" s="438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  <c r="AG362" s="26"/>
      <c r="AH362" s="26"/>
      <c r="AI362" s="26"/>
      <c r="AJ362" s="26"/>
      <c r="AK362" s="26"/>
      <c r="AL362" s="26"/>
      <c r="AM362" s="26"/>
      <c r="AN362" s="26"/>
      <c r="AO362" s="26"/>
      <c r="AP362" s="26"/>
      <c r="AQ362" s="26"/>
      <c r="AR362" s="26"/>
      <c r="AS362" s="26"/>
      <c r="AT362" s="26"/>
      <c r="AU362" s="26"/>
      <c r="AV362" s="26"/>
      <c r="AW362" s="26"/>
      <c r="AX362" s="26"/>
      <c r="AY362" s="26"/>
      <c r="AZ362" s="26"/>
      <c r="BA362" s="26"/>
      <c r="BB362" s="26"/>
      <c r="BC362" s="26"/>
      <c r="BD362" s="26"/>
      <c r="BE362" s="26"/>
      <c r="BF362" s="26"/>
      <c r="BG362" s="26"/>
      <c r="BH362" s="26"/>
      <c r="BI362" s="26"/>
      <c r="BJ362" s="26"/>
      <c r="BK362" s="26"/>
    </row>
    <row r="363" spans="1:63" x14ac:dyDescent="0.2">
      <c r="A363" s="26"/>
      <c r="B363" s="438"/>
      <c r="C363" s="438"/>
      <c r="D363" s="438"/>
      <c r="E363" s="438"/>
      <c r="F363" s="438"/>
      <c r="G363" s="438"/>
      <c r="H363" s="438"/>
      <c r="I363" s="438"/>
      <c r="J363" s="438"/>
      <c r="K363" s="438"/>
      <c r="L363" s="438"/>
      <c r="M363" s="438"/>
      <c r="N363" s="438"/>
      <c r="O363" s="438"/>
      <c r="P363" s="438"/>
      <c r="Q363" s="438"/>
      <c r="R363" s="438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F363" s="26"/>
      <c r="AG363" s="26"/>
      <c r="AH363" s="26"/>
      <c r="AI363" s="26"/>
      <c r="AJ363" s="26"/>
      <c r="AK363" s="26"/>
      <c r="AL363" s="26"/>
      <c r="AM363" s="26"/>
      <c r="AN363" s="26"/>
      <c r="AO363" s="26"/>
      <c r="AP363" s="26"/>
      <c r="AQ363" s="26"/>
      <c r="AR363" s="26"/>
      <c r="AS363" s="26"/>
      <c r="AT363" s="26"/>
      <c r="AU363" s="26"/>
      <c r="AV363" s="26"/>
      <c r="AW363" s="26"/>
      <c r="AX363" s="26"/>
      <c r="AY363" s="26"/>
      <c r="AZ363" s="26"/>
      <c r="BA363" s="26"/>
      <c r="BB363" s="26"/>
      <c r="BC363" s="26"/>
      <c r="BD363" s="26"/>
      <c r="BE363" s="26"/>
      <c r="BF363" s="26"/>
      <c r="BG363" s="26"/>
      <c r="BH363" s="26"/>
      <c r="BI363" s="26"/>
      <c r="BJ363" s="26"/>
      <c r="BK363" s="26"/>
    </row>
    <row r="364" spans="1:63" x14ac:dyDescent="0.2">
      <c r="A364" s="26"/>
      <c r="B364" s="438"/>
      <c r="C364" s="438"/>
      <c r="D364" s="438"/>
      <c r="E364" s="438"/>
      <c r="F364" s="438"/>
      <c r="G364" s="438"/>
      <c r="H364" s="438"/>
      <c r="I364" s="438"/>
      <c r="J364" s="438"/>
      <c r="K364" s="438"/>
      <c r="L364" s="438"/>
      <c r="M364" s="438"/>
      <c r="N364" s="438"/>
      <c r="O364" s="438"/>
      <c r="P364" s="438"/>
      <c r="Q364" s="438"/>
      <c r="R364" s="438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F364" s="26"/>
      <c r="AG364" s="26"/>
      <c r="AH364" s="26"/>
      <c r="AI364" s="26"/>
      <c r="AJ364" s="26"/>
      <c r="AK364" s="26"/>
      <c r="AL364" s="26"/>
      <c r="AM364" s="26"/>
      <c r="AN364" s="26"/>
      <c r="AO364" s="26"/>
      <c r="AP364" s="26"/>
      <c r="AQ364" s="26"/>
      <c r="AR364" s="26"/>
      <c r="AS364" s="26"/>
      <c r="AT364" s="26"/>
      <c r="AU364" s="26"/>
      <c r="AV364" s="26"/>
      <c r="AW364" s="26"/>
      <c r="AX364" s="26"/>
      <c r="AY364" s="26"/>
      <c r="AZ364" s="26"/>
      <c r="BA364" s="26"/>
      <c r="BB364" s="26"/>
      <c r="BC364" s="26"/>
      <c r="BD364" s="26"/>
      <c r="BE364" s="26"/>
      <c r="BF364" s="26"/>
      <c r="BG364" s="26"/>
      <c r="BH364" s="26"/>
      <c r="BI364" s="26"/>
      <c r="BJ364" s="26"/>
      <c r="BK364" s="26"/>
    </row>
    <row r="365" spans="1:63" x14ac:dyDescent="0.2">
      <c r="A365" s="26"/>
      <c r="B365" s="438"/>
      <c r="C365" s="438"/>
      <c r="D365" s="438"/>
      <c r="E365" s="438"/>
      <c r="F365" s="438"/>
      <c r="G365" s="438"/>
      <c r="H365" s="438"/>
      <c r="I365" s="438"/>
      <c r="J365" s="438"/>
      <c r="K365" s="438"/>
      <c r="L365" s="438"/>
      <c r="M365" s="438"/>
      <c r="N365" s="438"/>
      <c r="O365" s="438"/>
      <c r="P365" s="438"/>
      <c r="Q365" s="438"/>
      <c r="R365" s="438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F365" s="26"/>
      <c r="AG365" s="26"/>
      <c r="AH365" s="26"/>
      <c r="AI365" s="26"/>
      <c r="AJ365" s="26"/>
      <c r="AK365" s="26"/>
      <c r="AL365" s="26"/>
      <c r="AM365" s="26"/>
      <c r="AN365" s="26"/>
      <c r="AO365" s="26"/>
      <c r="AP365" s="26"/>
      <c r="AQ365" s="26"/>
      <c r="AR365" s="26"/>
      <c r="AS365" s="26"/>
      <c r="AT365" s="26"/>
      <c r="AU365" s="26"/>
      <c r="AV365" s="26"/>
      <c r="AW365" s="26"/>
      <c r="AX365" s="26"/>
      <c r="AY365" s="26"/>
      <c r="AZ365" s="26"/>
      <c r="BA365" s="26"/>
      <c r="BB365" s="26"/>
      <c r="BC365" s="26"/>
      <c r="BD365" s="26"/>
      <c r="BE365" s="26"/>
      <c r="BF365" s="26"/>
      <c r="BG365" s="26"/>
      <c r="BH365" s="26"/>
      <c r="BI365" s="26"/>
      <c r="BJ365" s="26"/>
      <c r="BK365" s="26"/>
    </row>
    <row r="366" spans="1:63" x14ac:dyDescent="0.2">
      <c r="B366" s="438"/>
      <c r="C366" s="438"/>
      <c r="D366" s="438"/>
      <c r="E366" s="438"/>
      <c r="F366" s="438"/>
      <c r="G366" s="438"/>
      <c r="H366" s="438"/>
      <c r="I366" s="438"/>
      <c r="J366" s="438"/>
      <c r="K366" s="438"/>
      <c r="L366" s="438"/>
      <c r="M366" s="438"/>
      <c r="N366" s="438"/>
      <c r="O366" s="438"/>
      <c r="P366" s="438"/>
      <c r="Q366" s="438"/>
      <c r="R366" s="438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F366" s="26"/>
      <c r="AG366" s="26"/>
      <c r="AH366" s="26"/>
      <c r="AI366" s="26"/>
      <c r="AJ366" s="26"/>
      <c r="AK366" s="26"/>
      <c r="AL366" s="26"/>
      <c r="AM366" s="26"/>
      <c r="AN366" s="26"/>
      <c r="AO366" s="26"/>
      <c r="AP366" s="26"/>
      <c r="AQ366" s="26"/>
      <c r="AR366" s="26"/>
      <c r="AS366" s="26"/>
      <c r="AT366" s="26"/>
      <c r="AU366" s="26"/>
      <c r="AV366" s="26"/>
      <c r="AW366" s="26"/>
      <c r="AX366" s="26"/>
      <c r="AY366" s="26"/>
      <c r="AZ366" s="26"/>
      <c r="BA366" s="26"/>
      <c r="BB366" s="26"/>
      <c r="BC366" s="26"/>
      <c r="BD366" s="26"/>
      <c r="BE366" s="26"/>
      <c r="BF366" s="26"/>
      <c r="BG366" s="26"/>
      <c r="BH366" s="26"/>
      <c r="BI366" s="26"/>
      <c r="BJ366" s="26"/>
      <c r="BK366" s="26"/>
    </row>
    <row r="367" spans="1:63" x14ac:dyDescent="0.2">
      <c r="B367" s="438"/>
      <c r="C367" s="438"/>
      <c r="D367" s="438"/>
      <c r="E367" s="438"/>
      <c r="F367" s="438"/>
      <c r="G367" s="438"/>
      <c r="H367" s="438"/>
      <c r="I367" s="438"/>
      <c r="J367" s="438"/>
      <c r="K367" s="438"/>
      <c r="L367" s="438"/>
      <c r="M367" s="438"/>
      <c r="N367" s="438"/>
      <c r="O367" s="438"/>
      <c r="P367" s="438"/>
      <c r="Q367" s="438"/>
      <c r="R367" s="438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  <c r="AE367" s="26"/>
      <c r="AF367" s="26"/>
      <c r="AG367" s="26"/>
      <c r="AH367" s="26"/>
      <c r="AI367" s="26"/>
      <c r="AJ367" s="26"/>
      <c r="AK367" s="26"/>
      <c r="AL367" s="26"/>
      <c r="AM367" s="26"/>
      <c r="AN367" s="26"/>
      <c r="AO367" s="26"/>
      <c r="AP367" s="26"/>
      <c r="AQ367" s="26"/>
      <c r="AR367" s="26"/>
      <c r="AS367" s="26"/>
      <c r="AT367" s="26"/>
      <c r="AU367" s="26"/>
      <c r="AV367" s="26"/>
      <c r="AW367" s="26"/>
      <c r="AX367" s="26"/>
      <c r="AY367" s="26"/>
      <c r="AZ367" s="26"/>
      <c r="BA367" s="26"/>
      <c r="BB367" s="26"/>
      <c r="BC367" s="26"/>
      <c r="BD367" s="26"/>
      <c r="BE367" s="26"/>
      <c r="BF367" s="26"/>
      <c r="BG367" s="26"/>
      <c r="BH367" s="26"/>
      <c r="BI367" s="26"/>
      <c r="BJ367" s="26"/>
      <c r="BK367" s="26"/>
    </row>
    <row r="368" spans="1:63" x14ac:dyDescent="0.2">
      <c r="B368" s="438"/>
      <c r="C368" s="438"/>
      <c r="D368" s="438"/>
      <c r="E368" s="438"/>
      <c r="F368" s="438"/>
      <c r="G368" s="438"/>
      <c r="H368" s="438"/>
      <c r="I368" s="438"/>
      <c r="J368" s="438"/>
      <c r="K368" s="438"/>
      <c r="L368" s="438"/>
      <c r="M368" s="438"/>
      <c r="N368" s="438"/>
      <c r="O368" s="438"/>
      <c r="P368" s="438"/>
      <c r="Q368" s="438"/>
      <c r="R368" s="438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  <c r="AE368" s="26"/>
      <c r="AF368" s="26"/>
      <c r="AG368" s="26"/>
      <c r="AH368" s="26"/>
      <c r="AI368" s="26"/>
      <c r="AJ368" s="26"/>
      <c r="AK368" s="26"/>
      <c r="AL368" s="26"/>
      <c r="AM368" s="26"/>
      <c r="AN368" s="26"/>
      <c r="AO368" s="26"/>
      <c r="AP368" s="26"/>
      <c r="AQ368" s="26"/>
      <c r="AR368" s="26"/>
      <c r="AS368" s="26"/>
      <c r="AT368" s="26"/>
      <c r="AU368" s="26"/>
      <c r="AV368" s="26"/>
      <c r="AW368" s="26"/>
      <c r="AX368" s="26"/>
      <c r="AY368" s="26"/>
      <c r="AZ368" s="26"/>
      <c r="BA368" s="26"/>
      <c r="BB368" s="26"/>
      <c r="BC368" s="26"/>
      <c r="BD368" s="26"/>
      <c r="BE368" s="26"/>
      <c r="BF368" s="26"/>
      <c r="BG368" s="26"/>
      <c r="BH368" s="26"/>
      <c r="BI368" s="26"/>
      <c r="BJ368" s="26"/>
      <c r="BK368" s="26"/>
    </row>
    <row r="369" spans="2:63" x14ac:dyDescent="0.2">
      <c r="B369" s="438"/>
      <c r="C369" s="438"/>
      <c r="D369" s="438"/>
      <c r="E369" s="438"/>
      <c r="F369" s="438"/>
      <c r="G369" s="438"/>
      <c r="H369" s="438"/>
      <c r="I369" s="438"/>
      <c r="J369" s="438"/>
      <c r="K369" s="438"/>
      <c r="L369" s="438"/>
      <c r="M369" s="438"/>
      <c r="N369" s="438"/>
      <c r="O369" s="438"/>
      <c r="P369" s="438"/>
      <c r="Q369" s="438"/>
      <c r="R369" s="438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/>
      <c r="AF369" s="26"/>
      <c r="AG369" s="26"/>
      <c r="AH369" s="26"/>
      <c r="AI369" s="26"/>
      <c r="AJ369" s="26"/>
      <c r="AK369" s="26"/>
      <c r="AL369" s="26"/>
      <c r="AM369" s="26"/>
      <c r="AN369" s="26"/>
      <c r="AO369" s="26"/>
      <c r="AP369" s="26"/>
      <c r="AQ369" s="26"/>
      <c r="AR369" s="26"/>
      <c r="AS369" s="26"/>
      <c r="AT369" s="26"/>
      <c r="AU369" s="26"/>
      <c r="AV369" s="26"/>
      <c r="AW369" s="26"/>
      <c r="AX369" s="26"/>
      <c r="AY369" s="26"/>
      <c r="AZ369" s="26"/>
      <c r="BA369" s="26"/>
      <c r="BB369" s="26"/>
      <c r="BC369" s="26"/>
      <c r="BD369" s="26"/>
      <c r="BE369" s="26"/>
      <c r="BF369" s="26"/>
      <c r="BG369" s="26"/>
      <c r="BH369" s="26"/>
      <c r="BI369" s="26"/>
      <c r="BJ369" s="26"/>
      <c r="BK369" s="26"/>
    </row>
    <row r="370" spans="2:63" x14ac:dyDescent="0.2">
      <c r="B370" s="438"/>
      <c r="C370" s="438"/>
      <c r="D370" s="438"/>
      <c r="E370" s="438"/>
      <c r="F370" s="438"/>
      <c r="G370" s="438"/>
      <c r="H370" s="438"/>
      <c r="I370" s="438"/>
      <c r="J370" s="438"/>
      <c r="K370" s="438"/>
      <c r="L370" s="438"/>
      <c r="M370" s="438"/>
      <c r="N370" s="438"/>
      <c r="O370" s="438"/>
      <c r="P370" s="438"/>
      <c r="Q370" s="438"/>
      <c r="R370" s="438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  <c r="AC370" s="26"/>
      <c r="AD370" s="26"/>
      <c r="AE370" s="26"/>
      <c r="AF370" s="26"/>
      <c r="AG370" s="26"/>
      <c r="AH370" s="26"/>
      <c r="AI370" s="26"/>
      <c r="AJ370" s="26"/>
      <c r="AK370" s="26"/>
      <c r="AL370" s="26"/>
      <c r="AM370" s="26"/>
      <c r="AN370" s="26"/>
      <c r="AO370" s="26"/>
      <c r="AP370" s="26"/>
      <c r="AQ370" s="26"/>
      <c r="AR370" s="26"/>
      <c r="AS370" s="26"/>
      <c r="AT370" s="26"/>
      <c r="AU370" s="26"/>
      <c r="AV370" s="26"/>
      <c r="AW370" s="26"/>
      <c r="AX370" s="26"/>
      <c r="AY370" s="26"/>
      <c r="AZ370" s="26"/>
      <c r="BA370" s="26"/>
      <c r="BB370" s="26"/>
      <c r="BC370" s="26"/>
      <c r="BD370" s="26"/>
      <c r="BE370" s="26"/>
      <c r="BF370" s="26"/>
      <c r="BG370" s="26"/>
      <c r="BH370" s="26"/>
      <c r="BI370" s="26"/>
      <c r="BJ370" s="26"/>
      <c r="BK370" s="26"/>
    </row>
    <row r="371" spans="2:63" x14ac:dyDescent="0.2">
      <c r="B371" s="438"/>
      <c r="C371" s="438"/>
      <c r="D371" s="438"/>
      <c r="E371" s="438"/>
      <c r="F371" s="438"/>
      <c r="G371" s="438"/>
      <c r="H371" s="438"/>
      <c r="I371" s="438"/>
      <c r="J371" s="438"/>
      <c r="K371" s="438"/>
      <c r="L371" s="438"/>
      <c r="M371" s="438"/>
      <c r="N371" s="438"/>
      <c r="O371" s="438"/>
      <c r="P371" s="438"/>
      <c r="Q371" s="438"/>
      <c r="R371" s="438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  <c r="AF371" s="26"/>
      <c r="AG371" s="26"/>
      <c r="AH371" s="26"/>
      <c r="AI371" s="26"/>
      <c r="AJ371" s="26"/>
      <c r="AK371" s="26"/>
      <c r="AL371" s="26"/>
      <c r="AM371" s="26"/>
      <c r="AN371" s="26"/>
      <c r="AO371" s="26"/>
      <c r="AP371" s="26"/>
      <c r="AQ371" s="26"/>
      <c r="AR371" s="26"/>
      <c r="AS371" s="26"/>
      <c r="AT371" s="26"/>
      <c r="AU371" s="26"/>
      <c r="AV371" s="26"/>
      <c r="AW371" s="26"/>
      <c r="AX371" s="26"/>
      <c r="AY371" s="26"/>
      <c r="AZ371" s="26"/>
      <c r="BA371" s="26"/>
      <c r="BB371" s="26"/>
      <c r="BC371" s="26"/>
      <c r="BD371" s="26"/>
      <c r="BE371" s="26"/>
      <c r="BF371" s="26"/>
      <c r="BG371" s="26"/>
      <c r="BH371" s="26"/>
      <c r="BI371" s="26"/>
      <c r="BJ371" s="26"/>
      <c r="BK371" s="26"/>
    </row>
    <row r="372" spans="2:63" x14ac:dyDescent="0.2">
      <c r="B372" s="438"/>
      <c r="C372" s="438"/>
      <c r="D372" s="438"/>
      <c r="E372" s="438"/>
      <c r="F372" s="438"/>
      <c r="G372" s="438"/>
      <c r="H372" s="438"/>
      <c r="I372" s="438"/>
      <c r="J372" s="438"/>
      <c r="K372" s="438"/>
      <c r="L372" s="438"/>
      <c r="M372" s="438"/>
      <c r="N372" s="438"/>
      <c r="O372" s="438"/>
      <c r="P372" s="438"/>
      <c r="Q372" s="438"/>
      <c r="R372" s="438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  <c r="AE372" s="26"/>
      <c r="AF372" s="26"/>
      <c r="AG372" s="26"/>
      <c r="AH372" s="26"/>
      <c r="AI372" s="26"/>
      <c r="AJ372" s="26"/>
      <c r="AK372" s="26"/>
      <c r="AL372" s="26"/>
      <c r="AM372" s="26"/>
      <c r="AN372" s="26"/>
      <c r="AO372" s="26"/>
      <c r="AP372" s="26"/>
      <c r="AQ372" s="26"/>
      <c r="AR372" s="26"/>
      <c r="AS372" s="26"/>
      <c r="AT372" s="26"/>
      <c r="AU372" s="26"/>
      <c r="AV372" s="26"/>
      <c r="AW372" s="26"/>
      <c r="AX372" s="26"/>
      <c r="AY372" s="26"/>
      <c r="AZ372" s="26"/>
      <c r="BA372" s="26"/>
      <c r="BB372" s="26"/>
      <c r="BC372" s="26"/>
      <c r="BD372" s="26"/>
      <c r="BE372" s="26"/>
      <c r="BF372" s="26"/>
      <c r="BG372" s="26"/>
      <c r="BH372" s="26"/>
      <c r="BI372" s="26"/>
      <c r="BJ372" s="26"/>
      <c r="BK372" s="26"/>
    </row>
    <row r="373" spans="2:63" x14ac:dyDescent="0.2">
      <c r="B373" s="438"/>
      <c r="C373" s="438"/>
      <c r="D373" s="438"/>
      <c r="E373" s="438"/>
      <c r="F373" s="438"/>
      <c r="G373" s="438"/>
      <c r="H373" s="438"/>
      <c r="I373" s="438"/>
      <c r="J373" s="438"/>
      <c r="K373" s="438"/>
      <c r="L373" s="438"/>
      <c r="M373" s="438"/>
      <c r="N373" s="438"/>
      <c r="O373" s="438"/>
      <c r="P373" s="438"/>
      <c r="Q373" s="438"/>
      <c r="R373" s="438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  <c r="AF373" s="26"/>
      <c r="AG373" s="26"/>
      <c r="AH373" s="26"/>
      <c r="AI373" s="26"/>
      <c r="AJ373" s="26"/>
      <c r="AK373" s="26"/>
      <c r="AL373" s="26"/>
      <c r="AM373" s="26"/>
      <c r="AN373" s="26"/>
      <c r="AO373" s="26"/>
      <c r="AP373" s="26"/>
      <c r="AQ373" s="26"/>
      <c r="AR373" s="26"/>
      <c r="AS373" s="26"/>
      <c r="AT373" s="26"/>
      <c r="AU373" s="26"/>
      <c r="AV373" s="26"/>
      <c r="AW373" s="26"/>
      <c r="AX373" s="26"/>
      <c r="AY373" s="26"/>
      <c r="AZ373" s="26"/>
      <c r="BA373" s="26"/>
      <c r="BB373" s="26"/>
      <c r="BC373" s="26"/>
      <c r="BD373" s="26"/>
      <c r="BE373" s="26"/>
      <c r="BF373" s="26"/>
      <c r="BG373" s="26"/>
      <c r="BH373" s="26"/>
      <c r="BI373" s="26"/>
      <c r="BJ373" s="26"/>
      <c r="BK373" s="26"/>
    </row>
    <row r="374" spans="2:63" x14ac:dyDescent="0.2">
      <c r="B374" s="438"/>
      <c r="C374" s="438"/>
      <c r="D374" s="438"/>
      <c r="E374" s="438"/>
      <c r="F374" s="438"/>
      <c r="G374" s="438"/>
      <c r="H374" s="438"/>
      <c r="I374" s="438"/>
      <c r="J374" s="438"/>
      <c r="K374" s="438"/>
      <c r="L374" s="438"/>
      <c r="M374" s="438"/>
      <c r="N374" s="438"/>
      <c r="O374" s="438"/>
      <c r="P374" s="438"/>
      <c r="Q374" s="438"/>
      <c r="R374" s="438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  <c r="AF374" s="26"/>
      <c r="AG374" s="26"/>
      <c r="AH374" s="26"/>
      <c r="AI374" s="26"/>
      <c r="AJ374" s="26"/>
      <c r="AK374" s="26"/>
      <c r="AL374" s="26"/>
      <c r="AM374" s="26"/>
      <c r="AN374" s="26"/>
      <c r="AO374" s="26"/>
      <c r="AP374" s="26"/>
      <c r="AQ374" s="26"/>
      <c r="AR374" s="26"/>
      <c r="AS374" s="26"/>
      <c r="AT374" s="26"/>
      <c r="AU374" s="26"/>
      <c r="AV374" s="26"/>
      <c r="AW374" s="26"/>
      <c r="AX374" s="26"/>
      <c r="AY374" s="26"/>
      <c r="AZ374" s="26"/>
      <c r="BA374" s="26"/>
      <c r="BB374" s="26"/>
      <c r="BC374" s="26"/>
      <c r="BD374" s="26"/>
      <c r="BE374" s="26"/>
      <c r="BF374" s="26"/>
      <c r="BG374" s="26"/>
      <c r="BH374" s="26"/>
      <c r="BI374" s="26"/>
      <c r="BJ374" s="26"/>
      <c r="BK374" s="26"/>
    </row>
    <row r="375" spans="2:63" x14ac:dyDescent="0.2">
      <c r="B375" s="438"/>
      <c r="C375" s="438"/>
      <c r="D375" s="438"/>
      <c r="E375" s="438"/>
      <c r="F375" s="438"/>
      <c r="G375" s="438"/>
      <c r="H375" s="438"/>
      <c r="I375" s="438"/>
      <c r="J375" s="438"/>
      <c r="K375" s="438"/>
      <c r="L375" s="438"/>
      <c r="M375" s="438"/>
      <c r="N375" s="438"/>
      <c r="O375" s="438"/>
      <c r="P375" s="438"/>
      <c r="Q375" s="438"/>
      <c r="R375" s="438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  <c r="AF375" s="26"/>
      <c r="AG375" s="26"/>
      <c r="AH375" s="26"/>
      <c r="AI375" s="26"/>
      <c r="AJ375" s="26"/>
      <c r="AK375" s="26"/>
      <c r="AL375" s="26"/>
      <c r="AM375" s="26"/>
      <c r="AN375" s="26"/>
      <c r="AO375" s="26"/>
      <c r="AP375" s="26"/>
      <c r="AQ375" s="26"/>
      <c r="AR375" s="26"/>
      <c r="AS375" s="26"/>
      <c r="AT375" s="26"/>
      <c r="AU375" s="26"/>
      <c r="AV375" s="26"/>
      <c r="AW375" s="26"/>
      <c r="AX375" s="26"/>
      <c r="AY375" s="26"/>
      <c r="AZ375" s="26"/>
      <c r="BA375" s="26"/>
      <c r="BB375" s="26"/>
      <c r="BC375" s="26"/>
      <c r="BD375" s="26"/>
      <c r="BE375" s="26"/>
      <c r="BF375" s="26"/>
      <c r="BG375" s="26"/>
      <c r="BH375" s="26"/>
      <c r="BI375" s="26"/>
      <c r="BJ375" s="26"/>
      <c r="BK375" s="26"/>
    </row>
    <row r="376" spans="2:63" x14ac:dyDescent="0.2">
      <c r="B376" s="438"/>
      <c r="C376" s="438"/>
      <c r="D376" s="438"/>
      <c r="E376" s="438"/>
      <c r="F376" s="438"/>
      <c r="G376" s="438"/>
      <c r="H376" s="438"/>
      <c r="I376" s="438"/>
      <c r="J376" s="438"/>
      <c r="K376" s="438"/>
      <c r="L376" s="438"/>
      <c r="M376" s="438"/>
      <c r="N376" s="438"/>
      <c r="O376" s="438"/>
      <c r="P376" s="438"/>
      <c r="Q376" s="438"/>
      <c r="R376" s="438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  <c r="AF376" s="26"/>
      <c r="AG376" s="26"/>
      <c r="AH376" s="26"/>
      <c r="AI376" s="26"/>
      <c r="AJ376" s="26"/>
      <c r="AK376" s="26"/>
      <c r="AL376" s="26"/>
      <c r="AM376" s="26"/>
      <c r="AN376" s="26"/>
      <c r="AO376" s="26"/>
      <c r="AP376" s="26"/>
      <c r="AQ376" s="26"/>
      <c r="AR376" s="26"/>
      <c r="AS376" s="26"/>
      <c r="AT376" s="26"/>
      <c r="AU376" s="26"/>
      <c r="AV376" s="26"/>
      <c r="AW376" s="26"/>
      <c r="AX376" s="26"/>
      <c r="AY376" s="26"/>
      <c r="AZ376" s="26"/>
      <c r="BA376" s="26"/>
      <c r="BB376" s="26"/>
      <c r="BC376" s="26"/>
      <c r="BD376" s="26"/>
      <c r="BE376" s="26"/>
      <c r="BF376" s="26"/>
      <c r="BG376" s="26"/>
      <c r="BH376" s="26"/>
      <c r="BI376" s="26"/>
      <c r="BJ376" s="26"/>
      <c r="BK376" s="26"/>
    </row>
    <row r="377" spans="2:63" x14ac:dyDescent="0.2">
      <c r="T377" s="26"/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/>
      <c r="AF377" s="26"/>
      <c r="AG377" s="26"/>
      <c r="AH377" s="26"/>
      <c r="AI377" s="26"/>
      <c r="AJ377" s="26"/>
      <c r="AK377" s="26"/>
      <c r="AL377" s="26"/>
      <c r="AM377" s="26"/>
      <c r="AN377" s="26"/>
      <c r="AO377" s="26"/>
      <c r="AP377" s="26"/>
      <c r="AQ377" s="26"/>
      <c r="AR377" s="26"/>
      <c r="AS377" s="26"/>
      <c r="AT377" s="26"/>
      <c r="AU377" s="26"/>
      <c r="AV377" s="26"/>
      <c r="AW377" s="26"/>
      <c r="AX377" s="26"/>
      <c r="AY377" s="26"/>
      <c r="AZ377" s="26"/>
      <c r="BA377" s="26"/>
      <c r="BB377" s="26"/>
      <c r="BC377" s="26"/>
      <c r="BD377" s="26"/>
      <c r="BE377" s="26"/>
      <c r="BF377" s="26"/>
      <c r="BG377" s="26"/>
      <c r="BH377" s="26"/>
      <c r="BI377" s="26"/>
      <c r="BJ377" s="26"/>
      <c r="BK377" s="26"/>
    </row>
    <row r="378" spans="2:63" x14ac:dyDescent="0.2">
      <c r="T378" s="26"/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  <c r="AF378" s="26"/>
      <c r="AG378" s="26"/>
      <c r="AH378" s="26"/>
      <c r="AI378" s="26"/>
      <c r="AJ378" s="26"/>
      <c r="AK378" s="26"/>
      <c r="AL378" s="26"/>
      <c r="AM378" s="26"/>
      <c r="AN378" s="26"/>
      <c r="AO378" s="26"/>
      <c r="AP378" s="26"/>
      <c r="AQ378" s="26"/>
      <c r="AR378" s="26"/>
      <c r="AS378" s="26"/>
      <c r="AT378" s="26"/>
      <c r="AU378" s="26"/>
      <c r="AV378" s="26"/>
      <c r="AW378" s="26"/>
      <c r="AX378" s="26"/>
      <c r="AY378" s="26"/>
      <c r="AZ378" s="26"/>
      <c r="BA378" s="26"/>
      <c r="BB378" s="26"/>
      <c r="BC378" s="26"/>
      <c r="BD378" s="26"/>
      <c r="BE378" s="26"/>
      <c r="BF378" s="26"/>
      <c r="BG378" s="26"/>
      <c r="BH378" s="26"/>
      <c r="BI378" s="26"/>
      <c r="BJ378" s="26"/>
      <c r="BK378" s="26"/>
    </row>
    <row r="379" spans="2:63" x14ac:dyDescent="0.2"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F379" s="26"/>
      <c r="AG379" s="26"/>
      <c r="AH379" s="26"/>
      <c r="AI379" s="26"/>
      <c r="AJ379" s="26"/>
      <c r="AK379" s="26"/>
      <c r="AL379" s="26"/>
      <c r="AM379" s="26"/>
      <c r="AN379" s="26"/>
      <c r="AO379" s="26"/>
      <c r="AP379" s="26"/>
      <c r="AQ379" s="26"/>
      <c r="AR379" s="26"/>
      <c r="AS379" s="26"/>
      <c r="AT379" s="26"/>
      <c r="AU379" s="26"/>
      <c r="AV379" s="26"/>
      <c r="AW379" s="26"/>
      <c r="AX379" s="26"/>
      <c r="AY379" s="26"/>
      <c r="AZ379" s="26"/>
      <c r="BA379" s="26"/>
      <c r="BB379" s="26"/>
      <c r="BC379" s="26"/>
      <c r="BD379" s="26"/>
      <c r="BE379" s="26"/>
      <c r="BF379" s="26"/>
      <c r="BG379" s="26"/>
      <c r="BH379" s="26"/>
      <c r="BI379" s="26"/>
      <c r="BJ379" s="26"/>
      <c r="BK379" s="26"/>
    </row>
    <row r="380" spans="2:63" x14ac:dyDescent="0.2"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F380" s="26"/>
      <c r="AG380" s="26"/>
      <c r="AH380" s="26"/>
      <c r="AI380" s="26"/>
      <c r="AJ380" s="26"/>
      <c r="AK380" s="26"/>
      <c r="AL380" s="26"/>
      <c r="AM380" s="26"/>
      <c r="AN380" s="26"/>
      <c r="AO380" s="26"/>
      <c r="AP380" s="26"/>
      <c r="AQ380" s="26"/>
      <c r="AR380" s="26"/>
      <c r="AS380" s="26"/>
      <c r="AT380" s="26"/>
      <c r="AU380" s="26"/>
      <c r="AV380" s="26"/>
      <c r="AW380" s="26"/>
      <c r="AX380" s="26"/>
      <c r="AY380" s="26"/>
      <c r="AZ380" s="26"/>
      <c r="BA380" s="26"/>
      <c r="BB380" s="26"/>
      <c r="BC380" s="26"/>
      <c r="BD380" s="26"/>
      <c r="BE380" s="26"/>
      <c r="BF380" s="26"/>
      <c r="BG380" s="26"/>
      <c r="BH380" s="26"/>
      <c r="BI380" s="26"/>
      <c r="BJ380" s="26"/>
      <c r="BK380" s="26"/>
    </row>
    <row r="381" spans="2:63" x14ac:dyDescent="0.2"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F381" s="26"/>
      <c r="AG381" s="26"/>
      <c r="AH381" s="26"/>
      <c r="AI381" s="26"/>
      <c r="AJ381" s="26"/>
      <c r="AK381" s="26"/>
      <c r="AL381" s="26"/>
      <c r="AM381" s="26"/>
      <c r="AN381" s="26"/>
      <c r="AO381" s="26"/>
      <c r="AP381" s="26"/>
      <c r="AQ381" s="26"/>
      <c r="AR381" s="26"/>
      <c r="AS381" s="26"/>
      <c r="AT381" s="26"/>
      <c r="AU381" s="26"/>
      <c r="AV381" s="26"/>
      <c r="AW381" s="26"/>
      <c r="AX381" s="26"/>
      <c r="AY381" s="26"/>
      <c r="AZ381" s="26"/>
      <c r="BA381" s="26"/>
      <c r="BB381" s="26"/>
      <c r="BC381" s="26"/>
      <c r="BD381" s="26"/>
      <c r="BE381" s="26"/>
      <c r="BF381" s="26"/>
      <c r="BG381" s="26"/>
      <c r="BH381" s="26"/>
      <c r="BI381" s="26"/>
      <c r="BJ381" s="26"/>
      <c r="BK381" s="26"/>
    </row>
    <row r="382" spans="2:63" x14ac:dyDescent="0.2"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F382" s="26"/>
      <c r="AG382" s="26"/>
      <c r="AH382" s="26"/>
      <c r="AI382" s="26"/>
      <c r="AJ382" s="26"/>
      <c r="AK382" s="26"/>
      <c r="AL382" s="26"/>
      <c r="AM382" s="26"/>
      <c r="AN382" s="26"/>
      <c r="AO382" s="26"/>
      <c r="AP382" s="26"/>
      <c r="AQ382" s="26"/>
      <c r="AR382" s="26"/>
      <c r="AS382" s="26"/>
      <c r="AT382" s="26"/>
      <c r="AU382" s="26"/>
      <c r="AV382" s="26"/>
      <c r="AW382" s="26"/>
      <c r="AX382" s="26"/>
      <c r="AY382" s="26"/>
      <c r="AZ382" s="26"/>
      <c r="BA382" s="26"/>
      <c r="BB382" s="26"/>
      <c r="BC382" s="26"/>
      <c r="BD382" s="26"/>
      <c r="BE382" s="26"/>
      <c r="BF382" s="26"/>
      <c r="BG382" s="26"/>
      <c r="BH382" s="26"/>
      <c r="BI382" s="26"/>
      <c r="BJ382" s="26"/>
      <c r="BK382" s="26"/>
    </row>
    <row r="383" spans="2:63" x14ac:dyDescent="0.2"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F383" s="26"/>
      <c r="AG383" s="26"/>
      <c r="AH383" s="26"/>
      <c r="AI383" s="26"/>
      <c r="AJ383" s="26"/>
      <c r="AK383" s="26"/>
      <c r="AL383" s="26"/>
      <c r="AM383" s="26"/>
      <c r="AN383" s="26"/>
      <c r="AO383" s="26"/>
      <c r="AP383" s="26"/>
      <c r="AQ383" s="26"/>
      <c r="AR383" s="26"/>
      <c r="AS383" s="26"/>
      <c r="AT383" s="26"/>
      <c r="AU383" s="26"/>
      <c r="AV383" s="26"/>
      <c r="AW383" s="26"/>
      <c r="AX383" s="26"/>
      <c r="AY383" s="26"/>
      <c r="AZ383" s="26"/>
      <c r="BA383" s="26"/>
      <c r="BB383" s="26"/>
      <c r="BC383" s="26"/>
      <c r="BD383" s="26"/>
      <c r="BE383" s="26"/>
      <c r="BF383" s="26"/>
      <c r="BG383" s="26"/>
      <c r="BH383" s="26"/>
      <c r="BI383" s="26"/>
      <c r="BJ383" s="26"/>
      <c r="BK383" s="26"/>
    </row>
    <row r="384" spans="2:63" x14ac:dyDescent="0.2"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F384" s="26"/>
      <c r="AG384" s="26"/>
      <c r="AH384" s="26"/>
      <c r="AI384" s="26"/>
      <c r="AJ384" s="26"/>
      <c r="AK384" s="26"/>
      <c r="AL384" s="26"/>
      <c r="AM384" s="26"/>
      <c r="AN384" s="26"/>
      <c r="AO384" s="26"/>
      <c r="AP384" s="26"/>
      <c r="AQ384" s="26"/>
      <c r="AR384" s="26"/>
      <c r="AS384" s="26"/>
      <c r="AT384" s="26"/>
      <c r="AU384" s="26"/>
      <c r="AV384" s="26"/>
      <c r="AW384" s="26"/>
      <c r="AX384" s="26"/>
      <c r="AY384" s="26"/>
      <c r="AZ384" s="26"/>
      <c r="BA384" s="26"/>
      <c r="BB384" s="26"/>
      <c r="BC384" s="26"/>
      <c r="BD384" s="26"/>
      <c r="BE384" s="26"/>
      <c r="BF384" s="26"/>
      <c r="BG384" s="26"/>
      <c r="BH384" s="26"/>
      <c r="BI384" s="26"/>
      <c r="BJ384" s="26"/>
      <c r="BK384" s="26"/>
    </row>
    <row r="385" spans="20:63" x14ac:dyDescent="0.2"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  <c r="AG385" s="26"/>
      <c r="AH385" s="26"/>
      <c r="AI385" s="26"/>
      <c r="AJ385" s="26"/>
      <c r="AK385" s="26"/>
      <c r="AL385" s="26"/>
      <c r="AM385" s="26"/>
      <c r="AN385" s="26"/>
      <c r="AO385" s="26"/>
      <c r="AP385" s="26"/>
      <c r="AQ385" s="26"/>
      <c r="AR385" s="26"/>
      <c r="AS385" s="26"/>
      <c r="AT385" s="26"/>
      <c r="AU385" s="26"/>
      <c r="AV385" s="26"/>
      <c r="AW385" s="26"/>
      <c r="AX385" s="26"/>
      <c r="AY385" s="26"/>
      <c r="AZ385" s="26"/>
      <c r="BA385" s="26"/>
      <c r="BB385" s="26"/>
      <c r="BC385" s="26"/>
      <c r="BD385" s="26"/>
      <c r="BE385" s="26"/>
      <c r="BF385" s="26"/>
      <c r="BG385" s="26"/>
      <c r="BH385" s="26"/>
      <c r="BI385" s="26"/>
      <c r="BJ385" s="26"/>
      <c r="BK385" s="26"/>
    </row>
    <row r="386" spans="20:63" x14ac:dyDescent="0.2"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F386" s="26"/>
      <c r="AG386" s="26"/>
      <c r="AH386" s="26"/>
      <c r="AI386" s="26"/>
      <c r="AJ386" s="26"/>
      <c r="AK386" s="26"/>
      <c r="AL386" s="26"/>
      <c r="AM386" s="26"/>
      <c r="AN386" s="26"/>
      <c r="AO386" s="26"/>
      <c r="AP386" s="26"/>
      <c r="AQ386" s="26"/>
      <c r="AR386" s="26"/>
      <c r="AS386" s="26"/>
      <c r="AT386" s="26"/>
      <c r="AU386" s="26"/>
      <c r="AV386" s="26"/>
      <c r="AW386" s="26"/>
      <c r="AX386" s="26"/>
      <c r="AY386" s="26"/>
      <c r="AZ386" s="26"/>
      <c r="BA386" s="26"/>
      <c r="BB386" s="26"/>
      <c r="BC386" s="26"/>
      <c r="BD386" s="26"/>
      <c r="BE386" s="26"/>
      <c r="BF386" s="26"/>
      <c r="BG386" s="26"/>
      <c r="BH386" s="26"/>
      <c r="BI386" s="26"/>
      <c r="BJ386" s="26"/>
      <c r="BK386" s="26"/>
    </row>
    <row r="387" spans="20:63" x14ac:dyDescent="0.2"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F387" s="26"/>
      <c r="AG387" s="26"/>
      <c r="AH387" s="26"/>
      <c r="AI387" s="26"/>
      <c r="AJ387" s="26"/>
      <c r="AK387" s="26"/>
      <c r="AL387" s="26"/>
      <c r="AM387" s="26"/>
      <c r="AN387" s="26"/>
      <c r="AO387" s="26"/>
      <c r="AP387" s="26"/>
      <c r="AQ387" s="26"/>
      <c r="AR387" s="26"/>
      <c r="AS387" s="26"/>
      <c r="AT387" s="26"/>
      <c r="AU387" s="26"/>
      <c r="AV387" s="26"/>
      <c r="AW387" s="26"/>
      <c r="AX387" s="26"/>
      <c r="AY387" s="26"/>
      <c r="AZ387" s="26"/>
      <c r="BA387" s="26"/>
      <c r="BB387" s="26"/>
      <c r="BC387" s="26"/>
      <c r="BD387" s="26"/>
      <c r="BE387" s="26"/>
      <c r="BF387" s="26"/>
      <c r="BG387" s="26"/>
      <c r="BH387" s="26"/>
      <c r="BI387" s="26"/>
      <c r="BJ387" s="26"/>
      <c r="BK387" s="26"/>
    </row>
    <row r="388" spans="20:63" x14ac:dyDescent="0.2"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F388" s="26"/>
      <c r="AG388" s="26"/>
      <c r="AH388" s="26"/>
      <c r="AI388" s="26"/>
      <c r="AJ388" s="26"/>
      <c r="AK388" s="26"/>
      <c r="AL388" s="26"/>
      <c r="AM388" s="26"/>
      <c r="AN388" s="26"/>
      <c r="AO388" s="26"/>
      <c r="AP388" s="26"/>
      <c r="AQ388" s="26"/>
      <c r="AR388" s="26"/>
      <c r="AS388" s="26"/>
      <c r="AT388" s="26"/>
      <c r="AU388" s="26"/>
      <c r="AV388" s="26"/>
      <c r="AW388" s="26"/>
      <c r="AX388" s="26"/>
      <c r="AY388" s="26"/>
      <c r="AZ388" s="26"/>
      <c r="BA388" s="26"/>
      <c r="BB388" s="26"/>
      <c r="BC388" s="26"/>
      <c r="BD388" s="26"/>
      <c r="BE388" s="26"/>
      <c r="BF388" s="26"/>
      <c r="BG388" s="26"/>
      <c r="BH388" s="26"/>
      <c r="BI388" s="26"/>
      <c r="BJ388" s="26"/>
      <c r="BK388" s="26"/>
    </row>
    <row r="389" spans="20:63" x14ac:dyDescent="0.2"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F389" s="26"/>
      <c r="AG389" s="26"/>
      <c r="AH389" s="26"/>
      <c r="AI389" s="26"/>
      <c r="AJ389" s="26"/>
      <c r="AK389" s="26"/>
      <c r="AL389" s="26"/>
      <c r="AM389" s="26"/>
      <c r="AN389" s="26"/>
      <c r="AO389" s="26"/>
      <c r="AP389" s="26"/>
      <c r="AQ389" s="26"/>
      <c r="AR389" s="26"/>
      <c r="AS389" s="26"/>
      <c r="AT389" s="26"/>
      <c r="AU389" s="26"/>
      <c r="AV389" s="26"/>
      <c r="AW389" s="26"/>
      <c r="AX389" s="26"/>
      <c r="AY389" s="26"/>
      <c r="AZ389" s="26"/>
      <c r="BA389" s="26"/>
      <c r="BB389" s="26"/>
      <c r="BC389" s="26"/>
      <c r="BD389" s="26"/>
      <c r="BE389" s="26"/>
      <c r="BF389" s="26"/>
      <c r="BG389" s="26"/>
      <c r="BH389" s="26"/>
      <c r="BI389" s="26"/>
      <c r="BJ389" s="26"/>
      <c r="BK389" s="26"/>
    </row>
    <row r="390" spans="20:63" x14ac:dyDescent="0.2">
      <c r="T390" s="26"/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  <c r="AE390" s="26"/>
      <c r="AF390" s="26"/>
      <c r="AG390" s="26"/>
      <c r="AH390" s="26"/>
      <c r="AI390" s="26"/>
      <c r="AJ390" s="26"/>
      <c r="AK390" s="26"/>
      <c r="AL390" s="26"/>
      <c r="AM390" s="26"/>
      <c r="AN390" s="26"/>
      <c r="AO390" s="26"/>
      <c r="AP390" s="26"/>
      <c r="AQ390" s="26"/>
      <c r="AR390" s="26"/>
      <c r="AS390" s="26"/>
      <c r="AT390" s="26"/>
      <c r="AU390" s="26"/>
      <c r="AV390" s="26"/>
      <c r="AW390" s="26"/>
      <c r="AX390" s="26"/>
      <c r="AY390" s="26"/>
      <c r="AZ390" s="26"/>
      <c r="BA390" s="26"/>
      <c r="BB390" s="26"/>
      <c r="BC390" s="26"/>
      <c r="BD390" s="26"/>
      <c r="BE390" s="26"/>
      <c r="BF390" s="26"/>
      <c r="BG390" s="26"/>
      <c r="BH390" s="26"/>
      <c r="BI390" s="26"/>
      <c r="BJ390" s="26"/>
      <c r="BK390" s="26"/>
    </row>
    <row r="391" spans="20:63" x14ac:dyDescent="0.2">
      <c r="T391" s="26"/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  <c r="AF391" s="26"/>
      <c r="AG391" s="26"/>
      <c r="AH391" s="26"/>
      <c r="AI391" s="26"/>
      <c r="AJ391" s="26"/>
      <c r="AK391" s="26"/>
      <c r="AL391" s="26"/>
      <c r="AM391" s="26"/>
      <c r="AN391" s="26"/>
      <c r="AO391" s="26"/>
      <c r="AP391" s="26"/>
      <c r="AQ391" s="26"/>
      <c r="AR391" s="26"/>
      <c r="AS391" s="26"/>
      <c r="AT391" s="26"/>
      <c r="AU391" s="26"/>
      <c r="AV391" s="26"/>
      <c r="AW391" s="26"/>
      <c r="AX391" s="26"/>
      <c r="AY391" s="26"/>
      <c r="AZ391" s="26"/>
      <c r="BA391" s="26"/>
      <c r="BB391" s="26"/>
      <c r="BC391" s="26"/>
      <c r="BD391" s="26"/>
      <c r="BE391" s="26"/>
      <c r="BF391" s="26"/>
      <c r="BG391" s="26"/>
      <c r="BH391" s="26"/>
      <c r="BI391" s="26"/>
      <c r="BJ391" s="26"/>
      <c r="BK391" s="26"/>
    </row>
    <row r="392" spans="20:63" x14ac:dyDescent="0.2">
      <c r="T392" s="26"/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  <c r="AF392" s="26"/>
      <c r="AG392" s="26"/>
      <c r="AH392" s="26"/>
      <c r="AI392" s="26"/>
      <c r="AJ392" s="26"/>
      <c r="AK392" s="26"/>
      <c r="AL392" s="26"/>
      <c r="AM392" s="26"/>
      <c r="AN392" s="26"/>
      <c r="AO392" s="26"/>
      <c r="AP392" s="26"/>
      <c r="AQ392" s="26"/>
      <c r="AR392" s="26"/>
      <c r="AS392" s="26"/>
      <c r="AT392" s="26"/>
      <c r="AU392" s="26"/>
      <c r="AV392" s="26"/>
      <c r="AW392" s="26"/>
      <c r="AX392" s="26"/>
      <c r="AY392" s="26"/>
      <c r="AZ392" s="26"/>
      <c r="BA392" s="26"/>
      <c r="BB392" s="26"/>
      <c r="BC392" s="26"/>
      <c r="BD392" s="26"/>
      <c r="BE392" s="26"/>
      <c r="BF392" s="26"/>
      <c r="BG392" s="26"/>
      <c r="BH392" s="26"/>
      <c r="BI392" s="26"/>
      <c r="BJ392" s="26"/>
      <c r="BK392" s="26"/>
    </row>
    <row r="393" spans="20:63" x14ac:dyDescent="0.2">
      <c r="T393" s="26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  <c r="AF393" s="26"/>
      <c r="AG393" s="26"/>
      <c r="AH393" s="26"/>
      <c r="AI393" s="26"/>
      <c r="AJ393" s="26"/>
      <c r="AK393" s="26"/>
      <c r="AL393" s="26"/>
      <c r="AM393" s="26"/>
      <c r="AN393" s="26"/>
      <c r="AO393" s="26"/>
      <c r="AP393" s="26"/>
      <c r="AQ393" s="26"/>
      <c r="AR393" s="26"/>
      <c r="AS393" s="26"/>
      <c r="AT393" s="26"/>
      <c r="AU393" s="26"/>
      <c r="AV393" s="26"/>
      <c r="AW393" s="26"/>
      <c r="AX393" s="26"/>
      <c r="AY393" s="26"/>
      <c r="AZ393" s="26"/>
      <c r="BA393" s="26"/>
      <c r="BB393" s="26"/>
      <c r="BC393" s="26"/>
      <c r="BD393" s="26"/>
      <c r="BE393" s="26"/>
      <c r="BF393" s="26"/>
      <c r="BG393" s="26"/>
      <c r="BH393" s="26"/>
      <c r="BI393" s="26"/>
      <c r="BJ393" s="26"/>
      <c r="BK393" s="26"/>
    </row>
    <row r="394" spans="20:63" x14ac:dyDescent="0.2">
      <c r="T394" s="26"/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  <c r="AF394" s="26"/>
      <c r="AG394" s="26"/>
      <c r="AH394" s="26"/>
      <c r="AI394" s="26"/>
      <c r="AJ394" s="26"/>
      <c r="AK394" s="26"/>
      <c r="AL394" s="26"/>
      <c r="AM394" s="26"/>
      <c r="AN394" s="26"/>
      <c r="AO394" s="26"/>
      <c r="AP394" s="26"/>
      <c r="AQ394" s="26"/>
      <c r="AR394" s="26"/>
      <c r="AS394" s="26"/>
      <c r="AT394" s="26"/>
      <c r="AU394" s="26"/>
      <c r="AV394" s="26"/>
      <c r="AW394" s="26"/>
      <c r="AX394" s="26"/>
      <c r="AY394" s="26"/>
      <c r="AZ394" s="26"/>
      <c r="BA394" s="26"/>
      <c r="BB394" s="26"/>
      <c r="BC394" s="26"/>
      <c r="BD394" s="26"/>
      <c r="BE394" s="26"/>
      <c r="BF394" s="26"/>
      <c r="BG394" s="26"/>
      <c r="BH394" s="26"/>
      <c r="BI394" s="26"/>
      <c r="BJ394" s="26"/>
      <c r="BK394" s="26"/>
    </row>
    <row r="395" spans="20:63" x14ac:dyDescent="0.2"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  <c r="AF395" s="26"/>
      <c r="AG395" s="26"/>
      <c r="AH395" s="26"/>
      <c r="AI395" s="26"/>
      <c r="AJ395" s="26"/>
      <c r="AK395" s="26"/>
      <c r="AL395" s="26"/>
      <c r="AM395" s="26"/>
      <c r="AN395" s="26"/>
      <c r="AO395" s="26"/>
      <c r="AP395" s="26"/>
      <c r="AQ395" s="26"/>
      <c r="AR395" s="26"/>
      <c r="AS395" s="26"/>
      <c r="AT395" s="26"/>
      <c r="AU395" s="26"/>
      <c r="AV395" s="26"/>
      <c r="AW395" s="26"/>
      <c r="AX395" s="26"/>
      <c r="AY395" s="26"/>
      <c r="AZ395" s="26"/>
      <c r="BA395" s="26"/>
      <c r="BB395" s="26"/>
      <c r="BC395" s="26"/>
      <c r="BD395" s="26"/>
      <c r="BE395" s="26"/>
      <c r="BF395" s="26"/>
      <c r="BG395" s="26"/>
      <c r="BH395" s="26"/>
      <c r="BI395" s="26"/>
      <c r="BJ395" s="26"/>
      <c r="BK395" s="26"/>
    </row>
    <row r="396" spans="20:63" x14ac:dyDescent="0.2">
      <c r="T396" s="26"/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  <c r="AF396" s="26"/>
      <c r="AG396" s="26"/>
      <c r="AH396" s="26"/>
      <c r="AI396" s="26"/>
      <c r="AJ396" s="26"/>
      <c r="AK396" s="26"/>
      <c r="AL396" s="26"/>
      <c r="AM396" s="26"/>
      <c r="AN396" s="26"/>
      <c r="AO396" s="26"/>
      <c r="AP396" s="26"/>
      <c r="AQ396" s="26"/>
      <c r="AR396" s="26"/>
      <c r="AS396" s="26"/>
      <c r="AT396" s="26"/>
      <c r="AU396" s="26"/>
      <c r="AV396" s="26"/>
      <c r="AW396" s="26"/>
      <c r="AX396" s="26"/>
      <c r="AY396" s="26"/>
      <c r="AZ396" s="26"/>
      <c r="BA396" s="26"/>
      <c r="BB396" s="26"/>
      <c r="BC396" s="26"/>
      <c r="BD396" s="26"/>
      <c r="BE396" s="26"/>
      <c r="BF396" s="26"/>
      <c r="BG396" s="26"/>
      <c r="BH396" s="26"/>
      <c r="BI396" s="26"/>
      <c r="BJ396" s="26"/>
      <c r="BK396" s="26"/>
    </row>
    <row r="397" spans="20:63" x14ac:dyDescent="0.2"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F397" s="26"/>
      <c r="AG397" s="26"/>
      <c r="AH397" s="26"/>
      <c r="AI397" s="26"/>
      <c r="AJ397" s="26"/>
      <c r="AK397" s="26"/>
      <c r="AL397" s="26"/>
      <c r="AM397" s="26"/>
      <c r="AN397" s="26"/>
      <c r="AO397" s="26"/>
      <c r="AP397" s="26"/>
      <c r="AQ397" s="26"/>
      <c r="AR397" s="26"/>
      <c r="AS397" s="26"/>
      <c r="AT397" s="26"/>
      <c r="AU397" s="26"/>
      <c r="AV397" s="26"/>
      <c r="AW397" s="26"/>
      <c r="AX397" s="26"/>
      <c r="AY397" s="26"/>
      <c r="AZ397" s="26"/>
      <c r="BA397" s="26"/>
      <c r="BB397" s="26"/>
      <c r="BC397" s="26"/>
      <c r="BD397" s="26"/>
      <c r="BE397" s="26"/>
      <c r="BF397" s="26"/>
      <c r="BG397" s="26"/>
      <c r="BH397" s="26"/>
      <c r="BI397" s="26"/>
      <c r="BJ397" s="26"/>
      <c r="BK397" s="26"/>
    </row>
    <row r="398" spans="20:63" x14ac:dyDescent="0.2">
      <c r="T398" s="26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F398" s="26"/>
      <c r="AG398" s="26"/>
      <c r="AH398" s="26"/>
      <c r="AI398" s="26"/>
      <c r="AJ398" s="26"/>
      <c r="AK398" s="26"/>
      <c r="AL398" s="26"/>
      <c r="AM398" s="26"/>
      <c r="AN398" s="26"/>
      <c r="AO398" s="26"/>
      <c r="AP398" s="26"/>
      <c r="AQ398" s="26"/>
      <c r="AR398" s="26"/>
      <c r="AS398" s="26"/>
      <c r="AT398" s="26"/>
      <c r="AU398" s="26"/>
      <c r="AV398" s="26"/>
      <c r="AW398" s="26"/>
      <c r="AX398" s="26"/>
      <c r="AY398" s="26"/>
      <c r="AZ398" s="26"/>
      <c r="BA398" s="26"/>
      <c r="BB398" s="26"/>
      <c r="BC398" s="26"/>
      <c r="BD398" s="26"/>
      <c r="BE398" s="26"/>
      <c r="BF398" s="26"/>
      <c r="BG398" s="26"/>
      <c r="BH398" s="26"/>
      <c r="BI398" s="26"/>
      <c r="BJ398" s="26"/>
      <c r="BK398" s="26"/>
    </row>
    <row r="399" spans="20:63" x14ac:dyDescent="0.2"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F399" s="26"/>
      <c r="AG399" s="26"/>
      <c r="AH399" s="26"/>
      <c r="AI399" s="26"/>
      <c r="AJ399" s="26"/>
      <c r="AK399" s="26"/>
      <c r="AL399" s="26"/>
      <c r="AM399" s="26"/>
      <c r="AN399" s="26"/>
      <c r="AO399" s="26"/>
      <c r="AP399" s="26"/>
      <c r="AQ399" s="26"/>
      <c r="AR399" s="26"/>
      <c r="AS399" s="26"/>
      <c r="AT399" s="26"/>
      <c r="AU399" s="26"/>
      <c r="AV399" s="26"/>
      <c r="AW399" s="26"/>
      <c r="AX399" s="26"/>
      <c r="AY399" s="26"/>
      <c r="AZ399" s="26"/>
      <c r="BA399" s="26"/>
      <c r="BB399" s="26"/>
      <c r="BC399" s="26"/>
      <c r="BD399" s="26"/>
      <c r="BE399" s="26"/>
      <c r="BF399" s="26"/>
      <c r="BG399" s="26"/>
      <c r="BH399" s="26"/>
      <c r="BI399" s="26"/>
      <c r="BJ399" s="26"/>
      <c r="BK399" s="26"/>
    </row>
    <row r="400" spans="20:63" x14ac:dyDescent="0.2">
      <c r="T400" s="26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F400" s="26"/>
      <c r="AG400" s="26"/>
      <c r="AH400" s="26"/>
      <c r="AI400" s="26"/>
      <c r="AJ400" s="26"/>
      <c r="AK400" s="26"/>
      <c r="AL400" s="26"/>
      <c r="AM400" s="26"/>
      <c r="AN400" s="26"/>
      <c r="AO400" s="26"/>
      <c r="AP400" s="26"/>
      <c r="AQ400" s="26"/>
      <c r="AR400" s="26"/>
      <c r="AS400" s="26"/>
      <c r="AT400" s="26"/>
      <c r="AU400" s="26"/>
      <c r="AV400" s="26"/>
      <c r="AW400" s="26"/>
      <c r="AX400" s="26"/>
      <c r="AY400" s="26"/>
      <c r="AZ400" s="26"/>
      <c r="BA400" s="26"/>
      <c r="BB400" s="26"/>
      <c r="BC400" s="26"/>
      <c r="BD400" s="26"/>
      <c r="BE400" s="26"/>
      <c r="BF400" s="26"/>
      <c r="BG400" s="26"/>
      <c r="BH400" s="26"/>
      <c r="BI400" s="26"/>
      <c r="BJ400" s="26"/>
      <c r="BK400" s="26"/>
    </row>
    <row r="401" spans="20:63" x14ac:dyDescent="0.2">
      <c r="T401" s="26"/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  <c r="AE401" s="26"/>
      <c r="AF401" s="26"/>
      <c r="AG401" s="26"/>
      <c r="AH401" s="26"/>
      <c r="AI401" s="26"/>
      <c r="AJ401" s="26"/>
      <c r="AK401" s="26"/>
      <c r="AL401" s="26"/>
      <c r="AM401" s="26"/>
      <c r="AN401" s="26"/>
      <c r="AO401" s="26"/>
      <c r="AP401" s="26"/>
      <c r="AQ401" s="26"/>
      <c r="AR401" s="26"/>
      <c r="AS401" s="26"/>
      <c r="AT401" s="26"/>
      <c r="AU401" s="26"/>
      <c r="AV401" s="26"/>
      <c r="AW401" s="26"/>
      <c r="AX401" s="26"/>
      <c r="AY401" s="26"/>
      <c r="AZ401" s="26"/>
      <c r="BA401" s="26"/>
      <c r="BB401" s="26"/>
      <c r="BC401" s="26"/>
      <c r="BD401" s="26"/>
      <c r="BE401" s="26"/>
      <c r="BF401" s="26"/>
      <c r="BG401" s="26"/>
      <c r="BH401" s="26"/>
      <c r="BI401" s="26"/>
      <c r="BJ401" s="26"/>
      <c r="BK401" s="26"/>
    </row>
    <row r="402" spans="20:63" x14ac:dyDescent="0.2">
      <c r="T402" s="26"/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  <c r="AF402" s="26"/>
      <c r="AG402" s="26"/>
      <c r="AH402" s="26"/>
      <c r="AI402" s="26"/>
      <c r="AJ402" s="26"/>
      <c r="AK402" s="26"/>
      <c r="AL402" s="26"/>
      <c r="AM402" s="26"/>
      <c r="AN402" s="26"/>
      <c r="AO402" s="26"/>
      <c r="AP402" s="26"/>
      <c r="AQ402" s="26"/>
      <c r="AR402" s="26"/>
      <c r="AS402" s="26"/>
      <c r="AT402" s="26"/>
      <c r="AU402" s="26"/>
      <c r="AV402" s="26"/>
      <c r="AW402" s="26"/>
      <c r="AX402" s="26"/>
      <c r="AY402" s="26"/>
      <c r="AZ402" s="26"/>
      <c r="BA402" s="26"/>
      <c r="BB402" s="26"/>
      <c r="BC402" s="26"/>
      <c r="BD402" s="26"/>
      <c r="BE402" s="26"/>
      <c r="BF402" s="26"/>
      <c r="BG402" s="26"/>
      <c r="BH402" s="26"/>
      <c r="BI402" s="26"/>
      <c r="BJ402" s="26"/>
      <c r="BK402" s="26"/>
    </row>
    <row r="403" spans="20:63" x14ac:dyDescent="0.2">
      <c r="T403" s="26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  <c r="AF403" s="26"/>
      <c r="AG403" s="26"/>
      <c r="AH403" s="26"/>
      <c r="AI403" s="26"/>
      <c r="AJ403" s="26"/>
      <c r="AK403" s="26"/>
      <c r="AL403" s="26"/>
      <c r="AM403" s="26"/>
      <c r="AN403" s="26"/>
      <c r="AO403" s="26"/>
      <c r="AP403" s="26"/>
      <c r="AQ403" s="26"/>
      <c r="AR403" s="26"/>
      <c r="AS403" s="26"/>
      <c r="AT403" s="26"/>
      <c r="AU403" s="26"/>
      <c r="AV403" s="26"/>
      <c r="AW403" s="26"/>
      <c r="AX403" s="26"/>
      <c r="AY403" s="26"/>
      <c r="AZ403" s="26"/>
      <c r="BA403" s="26"/>
      <c r="BB403" s="26"/>
      <c r="BC403" s="26"/>
      <c r="BD403" s="26"/>
      <c r="BE403" s="26"/>
      <c r="BF403" s="26"/>
      <c r="BG403" s="26"/>
      <c r="BH403" s="26"/>
      <c r="BI403" s="26"/>
      <c r="BJ403" s="26"/>
      <c r="BK403" s="26"/>
    </row>
    <row r="404" spans="20:63" x14ac:dyDescent="0.2">
      <c r="T404" s="26"/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  <c r="AF404" s="26"/>
      <c r="AG404" s="26"/>
      <c r="AH404" s="26"/>
      <c r="AI404" s="26"/>
      <c r="AJ404" s="26"/>
      <c r="AK404" s="26"/>
      <c r="AL404" s="26"/>
      <c r="AM404" s="26"/>
      <c r="AN404" s="26"/>
      <c r="AO404" s="26"/>
      <c r="AP404" s="26"/>
      <c r="AQ404" s="26"/>
      <c r="AR404" s="26"/>
      <c r="AS404" s="26"/>
      <c r="AT404" s="26"/>
      <c r="AU404" s="26"/>
      <c r="AV404" s="26"/>
      <c r="AW404" s="26"/>
      <c r="AX404" s="26"/>
      <c r="AY404" s="26"/>
      <c r="AZ404" s="26"/>
      <c r="BA404" s="26"/>
      <c r="BB404" s="26"/>
      <c r="BC404" s="26"/>
      <c r="BD404" s="26"/>
      <c r="BE404" s="26"/>
      <c r="BF404" s="26"/>
      <c r="BG404" s="26"/>
      <c r="BH404" s="26"/>
      <c r="BI404" s="26"/>
      <c r="BJ404" s="26"/>
      <c r="BK404" s="26"/>
    </row>
    <row r="405" spans="20:63" x14ac:dyDescent="0.2">
      <c r="T405" s="26"/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  <c r="AE405" s="26"/>
      <c r="AF405" s="26"/>
      <c r="AG405" s="26"/>
      <c r="AH405" s="26"/>
      <c r="AI405" s="26"/>
      <c r="AJ405" s="26"/>
      <c r="AK405" s="26"/>
      <c r="AL405" s="26"/>
      <c r="AM405" s="26"/>
      <c r="AN405" s="26"/>
      <c r="AO405" s="26"/>
      <c r="AP405" s="26"/>
      <c r="AQ405" s="26"/>
      <c r="AR405" s="26"/>
      <c r="AS405" s="26"/>
      <c r="AT405" s="26"/>
      <c r="AU405" s="26"/>
      <c r="AV405" s="26"/>
      <c r="AW405" s="26"/>
      <c r="AX405" s="26"/>
      <c r="AY405" s="26"/>
      <c r="AZ405" s="26"/>
      <c r="BA405" s="26"/>
      <c r="BB405" s="26"/>
      <c r="BC405" s="26"/>
      <c r="BD405" s="26"/>
      <c r="BE405" s="26"/>
      <c r="BF405" s="26"/>
      <c r="BG405" s="26"/>
      <c r="BH405" s="26"/>
      <c r="BI405" s="26"/>
      <c r="BJ405" s="26"/>
      <c r="BK405" s="26"/>
    </row>
    <row r="406" spans="20:63" x14ac:dyDescent="0.2">
      <c r="T406" s="26"/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  <c r="AF406" s="26"/>
      <c r="AG406" s="26"/>
      <c r="AH406" s="26"/>
      <c r="AI406" s="26"/>
      <c r="AJ406" s="26"/>
      <c r="AK406" s="26"/>
      <c r="AL406" s="26"/>
      <c r="AM406" s="26"/>
      <c r="AN406" s="26"/>
      <c r="AO406" s="26"/>
      <c r="AP406" s="26"/>
      <c r="AQ406" s="26"/>
      <c r="AR406" s="26"/>
      <c r="AS406" s="26"/>
      <c r="AT406" s="26"/>
      <c r="AU406" s="26"/>
      <c r="AV406" s="26"/>
      <c r="AW406" s="26"/>
      <c r="AX406" s="26"/>
      <c r="AY406" s="26"/>
      <c r="AZ406" s="26"/>
      <c r="BA406" s="26"/>
      <c r="BB406" s="26"/>
      <c r="BC406" s="26"/>
      <c r="BD406" s="26"/>
      <c r="BE406" s="26"/>
      <c r="BF406" s="26"/>
      <c r="BG406" s="26"/>
      <c r="BH406" s="26"/>
      <c r="BI406" s="26"/>
      <c r="BJ406" s="26"/>
      <c r="BK406" s="26"/>
    </row>
    <row r="407" spans="20:63" x14ac:dyDescent="0.2"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F407" s="26"/>
      <c r="AG407" s="26"/>
      <c r="AH407" s="26"/>
      <c r="AI407" s="26"/>
      <c r="AJ407" s="26"/>
      <c r="AK407" s="26"/>
      <c r="AL407" s="26"/>
      <c r="AM407" s="26"/>
      <c r="AN407" s="26"/>
      <c r="AO407" s="26"/>
      <c r="AP407" s="26"/>
      <c r="AQ407" s="26"/>
      <c r="AR407" s="26"/>
      <c r="AS407" s="26"/>
      <c r="AT407" s="26"/>
      <c r="AU407" s="26"/>
      <c r="AV407" s="26"/>
      <c r="AW407" s="26"/>
      <c r="AX407" s="26"/>
      <c r="AY407" s="26"/>
      <c r="AZ407" s="26"/>
      <c r="BA407" s="26"/>
      <c r="BB407" s="26"/>
      <c r="BC407" s="26"/>
      <c r="BD407" s="26"/>
      <c r="BE407" s="26"/>
      <c r="BF407" s="26"/>
      <c r="BG407" s="26"/>
      <c r="BH407" s="26"/>
      <c r="BI407" s="26"/>
      <c r="BJ407" s="26"/>
      <c r="BK407" s="26"/>
    </row>
    <row r="408" spans="20:63" x14ac:dyDescent="0.2">
      <c r="T408" s="26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  <c r="AF408" s="26"/>
      <c r="AG408" s="26"/>
      <c r="AH408" s="26"/>
      <c r="AI408" s="26"/>
      <c r="AJ408" s="26"/>
      <c r="AK408" s="26"/>
      <c r="AL408" s="26"/>
      <c r="AM408" s="26"/>
      <c r="AN408" s="26"/>
      <c r="AO408" s="26"/>
      <c r="AP408" s="26"/>
      <c r="AQ408" s="26"/>
      <c r="AR408" s="26"/>
      <c r="AS408" s="26"/>
      <c r="AT408" s="26"/>
      <c r="AU408" s="26"/>
      <c r="AV408" s="26"/>
      <c r="AW408" s="26"/>
      <c r="AX408" s="26"/>
      <c r="AY408" s="26"/>
      <c r="AZ408" s="26"/>
      <c r="BA408" s="26"/>
      <c r="BB408" s="26"/>
      <c r="BC408" s="26"/>
      <c r="BD408" s="26"/>
      <c r="BE408" s="26"/>
      <c r="BF408" s="26"/>
      <c r="BG408" s="26"/>
      <c r="BH408" s="26"/>
      <c r="BI408" s="26"/>
      <c r="BJ408" s="26"/>
      <c r="BK408" s="26"/>
    </row>
    <row r="409" spans="20:63" x14ac:dyDescent="0.2"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F409" s="26"/>
      <c r="AG409" s="26"/>
      <c r="AH409" s="26"/>
      <c r="AI409" s="26"/>
      <c r="AJ409" s="26"/>
      <c r="AK409" s="26"/>
      <c r="AL409" s="26"/>
      <c r="AM409" s="26"/>
      <c r="AN409" s="26"/>
      <c r="AO409" s="26"/>
      <c r="AP409" s="26"/>
      <c r="AQ409" s="26"/>
      <c r="AR409" s="26"/>
      <c r="AS409" s="26"/>
      <c r="AT409" s="26"/>
      <c r="AU409" s="26"/>
      <c r="AV409" s="26"/>
      <c r="AW409" s="26"/>
      <c r="AX409" s="26"/>
      <c r="AY409" s="26"/>
      <c r="AZ409" s="26"/>
      <c r="BA409" s="26"/>
      <c r="BB409" s="26"/>
      <c r="BC409" s="26"/>
      <c r="BD409" s="26"/>
      <c r="BE409" s="26"/>
      <c r="BF409" s="26"/>
      <c r="BG409" s="26"/>
      <c r="BH409" s="26"/>
      <c r="BI409" s="26"/>
      <c r="BJ409" s="26"/>
      <c r="BK409" s="26"/>
    </row>
    <row r="410" spans="20:63" x14ac:dyDescent="0.2"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F410" s="26"/>
      <c r="AG410" s="26"/>
      <c r="AH410" s="26"/>
      <c r="AI410" s="26"/>
      <c r="AJ410" s="26"/>
      <c r="AK410" s="26"/>
      <c r="AL410" s="26"/>
      <c r="AM410" s="26"/>
      <c r="AN410" s="26"/>
      <c r="AO410" s="26"/>
      <c r="AP410" s="26"/>
      <c r="AQ410" s="26"/>
      <c r="AR410" s="26"/>
      <c r="AS410" s="26"/>
      <c r="AT410" s="26"/>
      <c r="AU410" s="26"/>
      <c r="AV410" s="26"/>
      <c r="AW410" s="26"/>
      <c r="AX410" s="26"/>
      <c r="AY410" s="26"/>
      <c r="AZ410" s="26"/>
      <c r="BA410" s="26"/>
      <c r="BB410" s="26"/>
      <c r="BC410" s="26"/>
      <c r="BD410" s="26"/>
      <c r="BE410" s="26"/>
      <c r="BF410" s="26"/>
      <c r="BG410" s="26"/>
      <c r="BH410" s="26"/>
      <c r="BI410" s="26"/>
      <c r="BJ410" s="26"/>
      <c r="BK410" s="26"/>
    </row>
    <row r="411" spans="20:63" x14ac:dyDescent="0.2"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F411" s="26"/>
      <c r="AG411" s="26"/>
      <c r="AH411" s="26"/>
      <c r="AI411" s="26"/>
      <c r="AJ411" s="26"/>
      <c r="AK411" s="26"/>
      <c r="AL411" s="26"/>
      <c r="AM411" s="26"/>
      <c r="AN411" s="26"/>
      <c r="AO411" s="26"/>
      <c r="AP411" s="26"/>
      <c r="AQ411" s="26"/>
      <c r="AR411" s="26"/>
      <c r="AS411" s="26"/>
      <c r="AT411" s="26"/>
      <c r="AU411" s="26"/>
      <c r="AV411" s="26"/>
      <c r="AW411" s="26"/>
      <c r="AX411" s="26"/>
      <c r="AY411" s="26"/>
      <c r="AZ411" s="26"/>
      <c r="BA411" s="26"/>
      <c r="BB411" s="26"/>
      <c r="BC411" s="26"/>
      <c r="BD411" s="26"/>
      <c r="BE411" s="26"/>
      <c r="BF411" s="26"/>
      <c r="BG411" s="26"/>
      <c r="BH411" s="26"/>
      <c r="BI411" s="26"/>
      <c r="BJ411" s="26"/>
      <c r="BK411" s="26"/>
    </row>
    <row r="412" spans="20:63" x14ac:dyDescent="0.2">
      <c r="T412" s="26"/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F412" s="26"/>
      <c r="AG412" s="26"/>
      <c r="AH412" s="26"/>
      <c r="AI412" s="26"/>
      <c r="AJ412" s="26"/>
      <c r="AK412" s="26"/>
      <c r="AL412" s="26"/>
      <c r="AM412" s="26"/>
      <c r="AN412" s="26"/>
      <c r="AO412" s="26"/>
      <c r="AP412" s="26"/>
      <c r="AQ412" s="26"/>
      <c r="AR412" s="26"/>
      <c r="AS412" s="26"/>
      <c r="AT412" s="26"/>
      <c r="AU412" s="26"/>
      <c r="AV412" s="26"/>
      <c r="AW412" s="26"/>
      <c r="AX412" s="26"/>
      <c r="AY412" s="26"/>
      <c r="AZ412" s="26"/>
      <c r="BA412" s="26"/>
      <c r="BB412" s="26"/>
      <c r="BC412" s="26"/>
      <c r="BD412" s="26"/>
      <c r="BE412" s="26"/>
      <c r="BF412" s="26"/>
      <c r="BG412" s="26"/>
      <c r="BH412" s="26"/>
      <c r="BI412" s="26"/>
      <c r="BJ412" s="26"/>
      <c r="BK412" s="26"/>
    </row>
    <row r="413" spans="20:63" x14ac:dyDescent="0.2">
      <c r="T413" s="26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  <c r="AF413" s="26"/>
      <c r="AG413" s="26"/>
      <c r="AH413" s="26"/>
      <c r="AI413" s="26"/>
      <c r="AJ413" s="26"/>
      <c r="AK413" s="26"/>
      <c r="AL413" s="26"/>
      <c r="AM413" s="26"/>
      <c r="AN413" s="26"/>
      <c r="AO413" s="26"/>
      <c r="AP413" s="26"/>
      <c r="AQ413" s="26"/>
      <c r="AR413" s="26"/>
      <c r="AS413" s="26"/>
      <c r="AT413" s="26"/>
      <c r="AU413" s="26"/>
      <c r="AV413" s="26"/>
      <c r="AW413" s="26"/>
      <c r="AX413" s="26"/>
      <c r="AY413" s="26"/>
      <c r="AZ413" s="26"/>
      <c r="BA413" s="26"/>
      <c r="BB413" s="26"/>
      <c r="BC413" s="26"/>
      <c r="BD413" s="26"/>
      <c r="BE413" s="26"/>
      <c r="BF413" s="26"/>
      <c r="BG413" s="26"/>
      <c r="BH413" s="26"/>
      <c r="BI413" s="26"/>
      <c r="BJ413" s="26"/>
      <c r="BK413" s="26"/>
    </row>
    <row r="414" spans="20:63" x14ac:dyDescent="0.2">
      <c r="T414" s="26"/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F414" s="26"/>
      <c r="AG414" s="26"/>
      <c r="AH414" s="26"/>
      <c r="AI414" s="26"/>
      <c r="AJ414" s="26"/>
      <c r="AK414" s="26"/>
      <c r="AL414" s="26"/>
      <c r="AM414" s="26"/>
      <c r="AN414" s="26"/>
      <c r="AO414" s="26"/>
      <c r="AP414" s="26"/>
      <c r="AQ414" s="26"/>
      <c r="AR414" s="26"/>
      <c r="AS414" s="26"/>
      <c r="AT414" s="26"/>
      <c r="AU414" s="26"/>
      <c r="AV414" s="26"/>
      <c r="AW414" s="26"/>
      <c r="AX414" s="26"/>
      <c r="AY414" s="26"/>
      <c r="AZ414" s="26"/>
      <c r="BA414" s="26"/>
      <c r="BB414" s="26"/>
      <c r="BC414" s="26"/>
      <c r="BD414" s="26"/>
      <c r="BE414" s="26"/>
      <c r="BF414" s="26"/>
      <c r="BG414" s="26"/>
      <c r="BH414" s="26"/>
      <c r="BI414" s="26"/>
      <c r="BJ414" s="26"/>
      <c r="BK414" s="26"/>
    </row>
    <row r="415" spans="20:63" x14ac:dyDescent="0.2">
      <c r="T415" s="26"/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  <c r="AF415" s="26"/>
      <c r="AG415" s="26"/>
      <c r="AH415" s="26"/>
      <c r="AI415" s="26"/>
      <c r="AJ415" s="26"/>
      <c r="AK415" s="26"/>
      <c r="AL415" s="26"/>
      <c r="AM415" s="26"/>
      <c r="AN415" s="26"/>
      <c r="AO415" s="26"/>
      <c r="AP415" s="26"/>
      <c r="AQ415" s="26"/>
      <c r="AR415" s="26"/>
      <c r="AS415" s="26"/>
      <c r="AT415" s="26"/>
      <c r="AU415" s="26"/>
      <c r="AV415" s="26"/>
      <c r="AW415" s="26"/>
      <c r="AX415" s="26"/>
      <c r="AY415" s="26"/>
      <c r="AZ415" s="26"/>
      <c r="BA415" s="26"/>
      <c r="BB415" s="26"/>
      <c r="BC415" s="26"/>
      <c r="BD415" s="26"/>
      <c r="BE415" s="26"/>
      <c r="BF415" s="26"/>
      <c r="BG415" s="26"/>
      <c r="BH415" s="26"/>
      <c r="BI415" s="26"/>
      <c r="BJ415" s="26"/>
      <c r="BK415" s="26"/>
    </row>
    <row r="416" spans="20:63" x14ac:dyDescent="0.2">
      <c r="T416" s="26"/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  <c r="AF416" s="26"/>
      <c r="AG416" s="26"/>
      <c r="AH416" s="26"/>
      <c r="AI416" s="26"/>
      <c r="AJ416" s="26"/>
      <c r="AK416" s="26"/>
      <c r="AL416" s="26"/>
      <c r="AM416" s="26"/>
      <c r="AN416" s="26"/>
      <c r="AO416" s="26"/>
      <c r="AP416" s="26"/>
      <c r="AQ416" s="26"/>
      <c r="AR416" s="26"/>
      <c r="AS416" s="26"/>
      <c r="AT416" s="26"/>
      <c r="AU416" s="26"/>
      <c r="AV416" s="26"/>
      <c r="AW416" s="26"/>
      <c r="AX416" s="26"/>
      <c r="AY416" s="26"/>
      <c r="AZ416" s="26"/>
      <c r="BA416" s="26"/>
      <c r="BB416" s="26"/>
      <c r="BC416" s="26"/>
      <c r="BD416" s="26"/>
      <c r="BE416" s="26"/>
      <c r="BF416" s="26"/>
      <c r="BG416" s="26"/>
      <c r="BH416" s="26"/>
      <c r="BI416" s="26"/>
      <c r="BJ416" s="26"/>
      <c r="BK416" s="26"/>
    </row>
    <row r="417" spans="20:63" x14ac:dyDescent="0.2">
      <c r="T417" s="26"/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/>
      <c r="AF417" s="26"/>
      <c r="AG417" s="26"/>
      <c r="AH417" s="26"/>
      <c r="AI417" s="26"/>
      <c r="AJ417" s="26"/>
      <c r="AK417" s="26"/>
      <c r="AL417" s="26"/>
      <c r="AM417" s="26"/>
      <c r="AN417" s="26"/>
      <c r="AO417" s="26"/>
      <c r="AP417" s="26"/>
      <c r="AQ417" s="26"/>
      <c r="AR417" s="26"/>
      <c r="AS417" s="26"/>
      <c r="AT417" s="26"/>
      <c r="AU417" s="26"/>
      <c r="AV417" s="26"/>
      <c r="AW417" s="26"/>
      <c r="AX417" s="26"/>
      <c r="AY417" s="26"/>
      <c r="AZ417" s="26"/>
      <c r="BA417" s="26"/>
      <c r="BB417" s="26"/>
      <c r="BC417" s="26"/>
      <c r="BD417" s="26"/>
      <c r="BE417" s="26"/>
      <c r="BF417" s="26"/>
      <c r="BG417" s="26"/>
      <c r="BH417" s="26"/>
      <c r="BI417" s="26"/>
      <c r="BJ417" s="26"/>
      <c r="BK417" s="26"/>
    </row>
    <row r="418" spans="20:63" x14ac:dyDescent="0.2">
      <c r="T418" s="26"/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  <c r="AF418" s="26"/>
      <c r="AG418" s="26"/>
      <c r="AH418" s="26"/>
      <c r="AI418" s="26"/>
      <c r="AJ418" s="26"/>
      <c r="AK418" s="26"/>
      <c r="AL418" s="26"/>
      <c r="AM418" s="26"/>
      <c r="AN418" s="26"/>
      <c r="AO418" s="26"/>
      <c r="AP418" s="26"/>
      <c r="AQ418" s="26"/>
      <c r="AR418" s="26"/>
      <c r="AS418" s="26"/>
      <c r="AT418" s="26"/>
      <c r="AU418" s="26"/>
      <c r="AV418" s="26"/>
      <c r="AW418" s="26"/>
      <c r="AX418" s="26"/>
      <c r="AY418" s="26"/>
      <c r="AZ418" s="26"/>
      <c r="BA418" s="26"/>
      <c r="BB418" s="26"/>
      <c r="BC418" s="26"/>
      <c r="BD418" s="26"/>
      <c r="BE418" s="26"/>
      <c r="BF418" s="26"/>
      <c r="BG418" s="26"/>
      <c r="BH418" s="26"/>
      <c r="BI418" s="26"/>
      <c r="BJ418" s="26"/>
      <c r="BK418" s="26"/>
    </row>
    <row r="419" spans="20:63" x14ac:dyDescent="0.2">
      <c r="T419" s="26"/>
      <c r="U419" s="26"/>
      <c r="V419" s="26"/>
      <c r="W419" s="26"/>
      <c r="X419" s="26"/>
      <c r="Y419" s="26"/>
      <c r="Z419" s="26"/>
      <c r="AA419" s="26"/>
      <c r="AB419" s="26"/>
      <c r="AC419" s="26"/>
      <c r="AD419" s="26"/>
      <c r="AE419" s="26"/>
      <c r="AF419" s="26"/>
      <c r="AG419" s="26"/>
      <c r="AH419" s="26"/>
      <c r="AI419" s="26"/>
      <c r="AJ419" s="26"/>
      <c r="AK419" s="26"/>
      <c r="AL419" s="26"/>
      <c r="AM419" s="26"/>
      <c r="AN419" s="26"/>
      <c r="AO419" s="26"/>
      <c r="AP419" s="26"/>
      <c r="AQ419" s="26"/>
      <c r="AR419" s="26"/>
      <c r="AS419" s="26"/>
      <c r="AT419" s="26"/>
      <c r="AU419" s="26"/>
      <c r="AV419" s="26"/>
      <c r="AW419" s="26"/>
      <c r="AX419" s="26"/>
      <c r="AY419" s="26"/>
      <c r="AZ419" s="26"/>
      <c r="BA419" s="26"/>
      <c r="BB419" s="26"/>
      <c r="BC419" s="26"/>
      <c r="BD419" s="26"/>
      <c r="BE419" s="26"/>
      <c r="BF419" s="26"/>
      <c r="BG419" s="26"/>
      <c r="BH419" s="26"/>
      <c r="BI419" s="26"/>
      <c r="BJ419" s="26"/>
      <c r="BK419" s="26"/>
    </row>
    <row r="420" spans="20:63" x14ac:dyDescent="0.2">
      <c r="T420" s="26"/>
      <c r="U420" s="26"/>
      <c r="V420" s="26"/>
      <c r="W420" s="26"/>
      <c r="X420" s="26"/>
      <c r="Y420" s="26"/>
      <c r="Z420" s="26"/>
      <c r="AA420" s="26"/>
      <c r="AB420" s="26"/>
      <c r="AC420" s="26"/>
      <c r="AD420" s="26"/>
      <c r="AE420" s="26"/>
      <c r="AF420" s="26"/>
      <c r="AG420" s="26"/>
      <c r="AH420" s="26"/>
      <c r="AI420" s="26"/>
      <c r="AJ420" s="26"/>
      <c r="AK420" s="26"/>
      <c r="AL420" s="26"/>
      <c r="AM420" s="26"/>
      <c r="AN420" s="26"/>
      <c r="AO420" s="26"/>
      <c r="AP420" s="26"/>
      <c r="AQ420" s="26"/>
      <c r="AR420" s="26"/>
      <c r="AS420" s="26"/>
      <c r="AT420" s="26"/>
      <c r="AU420" s="26"/>
      <c r="AV420" s="26"/>
      <c r="AW420" s="26"/>
      <c r="AX420" s="26"/>
      <c r="AY420" s="26"/>
      <c r="AZ420" s="26"/>
      <c r="BA420" s="26"/>
      <c r="BB420" s="26"/>
      <c r="BC420" s="26"/>
      <c r="BD420" s="26"/>
      <c r="BE420" s="26"/>
      <c r="BF420" s="26"/>
      <c r="BG420" s="26"/>
      <c r="BH420" s="26"/>
      <c r="BI420" s="26"/>
      <c r="BJ420" s="26"/>
      <c r="BK420" s="26"/>
    </row>
    <row r="421" spans="20:63" x14ac:dyDescent="0.2">
      <c r="T421" s="26"/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  <c r="AF421" s="26"/>
      <c r="AG421" s="26"/>
      <c r="AH421" s="26"/>
      <c r="AI421" s="26"/>
      <c r="AJ421" s="26"/>
      <c r="AK421" s="26"/>
      <c r="AL421" s="26"/>
      <c r="AM421" s="26"/>
      <c r="AN421" s="26"/>
      <c r="AO421" s="26"/>
      <c r="AP421" s="26"/>
      <c r="AQ421" s="26"/>
      <c r="AR421" s="26"/>
      <c r="AS421" s="26"/>
      <c r="AT421" s="26"/>
      <c r="AU421" s="26"/>
      <c r="AV421" s="26"/>
      <c r="AW421" s="26"/>
      <c r="AX421" s="26"/>
      <c r="AY421" s="26"/>
      <c r="AZ421" s="26"/>
      <c r="BA421" s="26"/>
      <c r="BB421" s="26"/>
      <c r="BC421" s="26"/>
      <c r="BD421" s="26"/>
      <c r="BE421" s="26"/>
      <c r="BF421" s="26"/>
      <c r="BG421" s="26"/>
      <c r="BH421" s="26"/>
      <c r="BI421" s="26"/>
      <c r="BJ421" s="26"/>
      <c r="BK421" s="26"/>
    </row>
    <row r="422" spans="20:63" x14ac:dyDescent="0.2">
      <c r="T422" s="26"/>
      <c r="U422" s="26"/>
      <c r="V422" s="26"/>
      <c r="W422" s="26"/>
      <c r="X422" s="26"/>
      <c r="Y422" s="26"/>
      <c r="Z422" s="26"/>
      <c r="AA422" s="26"/>
      <c r="AB422" s="26"/>
      <c r="AC422" s="26"/>
      <c r="AD422" s="26"/>
      <c r="AE422" s="26"/>
      <c r="AF422" s="26"/>
      <c r="AG422" s="26"/>
      <c r="AH422" s="26"/>
      <c r="AI422" s="26"/>
      <c r="AJ422" s="26"/>
      <c r="AK422" s="26"/>
      <c r="AL422" s="26"/>
      <c r="AM422" s="26"/>
      <c r="AN422" s="26"/>
      <c r="AO422" s="26"/>
      <c r="AP422" s="26"/>
      <c r="AQ422" s="26"/>
      <c r="AR422" s="26"/>
      <c r="AS422" s="26"/>
      <c r="AT422" s="26"/>
      <c r="AU422" s="26"/>
      <c r="AV422" s="26"/>
      <c r="AW422" s="26"/>
      <c r="AX422" s="26"/>
      <c r="AY422" s="26"/>
      <c r="AZ422" s="26"/>
      <c r="BA422" s="26"/>
      <c r="BB422" s="26"/>
      <c r="BC422" s="26"/>
      <c r="BD422" s="26"/>
      <c r="BE422" s="26"/>
      <c r="BF422" s="26"/>
      <c r="BG422" s="26"/>
      <c r="BH422" s="26"/>
      <c r="BI422" s="26"/>
      <c r="BJ422" s="26"/>
      <c r="BK422" s="26"/>
    </row>
    <row r="423" spans="20:63" x14ac:dyDescent="0.2">
      <c r="T423" s="26"/>
      <c r="U423" s="26"/>
      <c r="V423" s="26"/>
      <c r="W423" s="26"/>
      <c r="X423" s="26"/>
      <c r="Y423" s="26"/>
      <c r="Z423" s="26"/>
      <c r="AA423" s="26"/>
      <c r="AB423" s="26"/>
      <c r="AC423" s="26"/>
      <c r="AD423" s="26"/>
      <c r="AE423" s="26"/>
      <c r="AF423" s="26"/>
      <c r="AG423" s="26"/>
      <c r="AH423" s="26"/>
      <c r="AI423" s="26"/>
      <c r="AJ423" s="26"/>
      <c r="AK423" s="26"/>
      <c r="AL423" s="26"/>
      <c r="AM423" s="26"/>
      <c r="AN423" s="26"/>
      <c r="AO423" s="26"/>
      <c r="AP423" s="26"/>
      <c r="AQ423" s="26"/>
      <c r="AR423" s="26"/>
      <c r="AS423" s="26"/>
      <c r="AT423" s="26"/>
      <c r="AU423" s="26"/>
      <c r="AV423" s="26"/>
      <c r="AW423" s="26"/>
      <c r="AX423" s="26"/>
      <c r="AY423" s="26"/>
      <c r="AZ423" s="26"/>
      <c r="BA423" s="26"/>
      <c r="BB423" s="26"/>
      <c r="BC423" s="26"/>
      <c r="BD423" s="26"/>
      <c r="BE423" s="26"/>
      <c r="BF423" s="26"/>
      <c r="BG423" s="26"/>
      <c r="BH423" s="26"/>
      <c r="BI423" s="26"/>
      <c r="BJ423" s="26"/>
      <c r="BK423" s="26"/>
    </row>
    <row r="424" spans="20:63" x14ac:dyDescent="0.2">
      <c r="T424" s="26"/>
      <c r="U424" s="26"/>
      <c r="V424" s="26"/>
      <c r="W424" s="26"/>
      <c r="X424" s="26"/>
      <c r="Y424" s="26"/>
      <c r="Z424" s="26"/>
      <c r="AA424" s="26"/>
      <c r="AB424" s="26"/>
      <c r="AC424" s="26"/>
      <c r="AD424" s="26"/>
      <c r="AE424" s="26"/>
      <c r="AF424" s="26"/>
      <c r="AG424" s="26"/>
      <c r="AH424" s="26"/>
      <c r="AI424" s="26"/>
      <c r="AJ424" s="26"/>
      <c r="AK424" s="26"/>
      <c r="AL424" s="26"/>
      <c r="AM424" s="26"/>
      <c r="AN424" s="26"/>
      <c r="AO424" s="26"/>
      <c r="AP424" s="26"/>
      <c r="AQ424" s="26"/>
      <c r="AR424" s="26"/>
      <c r="AS424" s="26"/>
      <c r="AT424" s="26"/>
      <c r="AU424" s="26"/>
      <c r="AV424" s="26"/>
      <c r="AW424" s="26"/>
      <c r="AX424" s="26"/>
      <c r="AY424" s="26"/>
      <c r="AZ424" s="26"/>
      <c r="BA424" s="26"/>
      <c r="BB424" s="26"/>
      <c r="BC424" s="26"/>
      <c r="BD424" s="26"/>
      <c r="BE424" s="26"/>
      <c r="BF424" s="26"/>
      <c r="BG424" s="26"/>
      <c r="BH424" s="26"/>
      <c r="BI424" s="26"/>
      <c r="BJ424" s="26"/>
      <c r="BK424" s="26"/>
    </row>
    <row r="425" spans="20:63" x14ac:dyDescent="0.2">
      <c r="T425" s="26"/>
      <c r="U425" s="26"/>
      <c r="V425" s="26"/>
      <c r="W425" s="26"/>
      <c r="X425" s="26"/>
      <c r="Y425" s="26"/>
      <c r="Z425" s="26"/>
      <c r="AA425" s="26"/>
      <c r="AB425" s="26"/>
      <c r="AC425" s="26"/>
      <c r="AD425" s="26"/>
      <c r="AE425" s="26"/>
      <c r="AF425" s="26"/>
      <c r="AG425" s="26"/>
      <c r="AH425" s="26"/>
      <c r="AI425" s="26"/>
      <c r="AJ425" s="26"/>
      <c r="AK425" s="26"/>
      <c r="AL425" s="26"/>
      <c r="AM425" s="26"/>
      <c r="AN425" s="26"/>
      <c r="AO425" s="26"/>
      <c r="AP425" s="26"/>
      <c r="AQ425" s="26"/>
      <c r="AR425" s="26"/>
      <c r="AS425" s="26"/>
      <c r="AT425" s="26"/>
      <c r="AU425" s="26"/>
      <c r="AV425" s="26"/>
      <c r="AW425" s="26"/>
      <c r="AX425" s="26"/>
      <c r="AY425" s="26"/>
      <c r="AZ425" s="26"/>
      <c r="BA425" s="26"/>
      <c r="BB425" s="26"/>
      <c r="BC425" s="26"/>
      <c r="BD425" s="26"/>
      <c r="BE425" s="26"/>
      <c r="BF425" s="26"/>
      <c r="BG425" s="26"/>
      <c r="BH425" s="26"/>
      <c r="BI425" s="26"/>
      <c r="BJ425" s="26"/>
      <c r="BK425" s="26"/>
    </row>
    <row r="426" spans="20:63" x14ac:dyDescent="0.2">
      <c r="T426" s="26"/>
      <c r="U426" s="26"/>
      <c r="V426" s="26"/>
      <c r="W426" s="26"/>
      <c r="X426" s="26"/>
      <c r="Y426" s="26"/>
      <c r="Z426" s="26"/>
      <c r="AA426" s="26"/>
      <c r="AB426" s="26"/>
      <c r="AC426" s="26"/>
      <c r="AD426" s="26"/>
      <c r="AE426" s="26"/>
      <c r="AF426" s="26"/>
      <c r="AG426" s="26"/>
      <c r="AH426" s="26"/>
      <c r="AI426" s="26"/>
      <c r="AJ426" s="26"/>
      <c r="AK426" s="26"/>
      <c r="AL426" s="26"/>
      <c r="AM426" s="26"/>
      <c r="AN426" s="26"/>
      <c r="AO426" s="26"/>
      <c r="AP426" s="26"/>
      <c r="AQ426" s="26"/>
      <c r="AR426" s="26"/>
      <c r="AS426" s="26"/>
      <c r="AT426" s="26"/>
      <c r="AU426" s="26"/>
      <c r="AV426" s="26"/>
      <c r="AW426" s="26"/>
      <c r="AX426" s="26"/>
      <c r="AY426" s="26"/>
      <c r="AZ426" s="26"/>
      <c r="BA426" s="26"/>
      <c r="BB426" s="26"/>
      <c r="BC426" s="26"/>
      <c r="BD426" s="26"/>
      <c r="BE426" s="26"/>
      <c r="BF426" s="26"/>
      <c r="BG426" s="26"/>
      <c r="BH426" s="26"/>
      <c r="BI426" s="26"/>
      <c r="BJ426" s="26"/>
      <c r="BK426" s="26"/>
    </row>
    <row r="427" spans="20:63" x14ac:dyDescent="0.2">
      <c r="T427" s="26"/>
      <c r="U427" s="26"/>
      <c r="V427" s="26"/>
      <c r="W427" s="26"/>
      <c r="X427" s="26"/>
      <c r="Y427" s="26"/>
      <c r="Z427" s="26"/>
      <c r="AA427" s="26"/>
      <c r="AB427" s="26"/>
      <c r="AC427" s="26"/>
      <c r="AD427" s="26"/>
      <c r="AE427" s="26"/>
      <c r="AF427" s="26"/>
      <c r="AG427" s="26"/>
      <c r="AH427" s="26"/>
      <c r="AI427" s="26"/>
      <c r="AJ427" s="26"/>
      <c r="AK427" s="26"/>
      <c r="AL427" s="26"/>
      <c r="AM427" s="26"/>
      <c r="AN427" s="26"/>
      <c r="AO427" s="26"/>
      <c r="AP427" s="26"/>
      <c r="AQ427" s="26"/>
      <c r="AR427" s="26"/>
      <c r="AS427" s="26"/>
      <c r="AT427" s="26"/>
      <c r="AU427" s="26"/>
      <c r="AV427" s="26"/>
      <c r="AW427" s="26"/>
      <c r="AX427" s="26"/>
      <c r="AY427" s="26"/>
      <c r="AZ427" s="26"/>
      <c r="BA427" s="26"/>
      <c r="BB427" s="26"/>
      <c r="BC427" s="26"/>
      <c r="BD427" s="26"/>
      <c r="BE427" s="26"/>
      <c r="BF427" s="26"/>
      <c r="BG427" s="26"/>
      <c r="BH427" s="26"/>
      <c r="BI427" s="26"/>
      <c r="BJ427" s="26"/>
      <c r="BK427" s="26"/>
    </row>
    <row r="428" spans="20:63" x14ac:dyDescent="0.2">
      <c r="T428" s="26"/>
      <c r="U428" s="26"/>
      <c r="V428" s="26"/>
      <c r="W428" s="26"/>
      <c r="X428" s="26"/>
      <c r="Y428" s="26"/>
      <c r="Z428" s="26"/>
      <c r="AA428" s="26"/>
      <c r="AB428" s="26"/>
      <c r="AC428" s="26"/>
      <c r="AD428" s="26"/>
      <c r="AE428" s="26"/>
      <c r="AF428" s="26"/>
      <c r="AG428" s="26"/>
      <c r="AH428" s="26"/>
      <c r="AI428" s="26"/>
      <c r="AJ428" s="26"/>
      <c r="AK428" s="26"/>
      <c r="AL428" s="26"/>
      <c r="AM428" s="26"/>
      <c r="AN428" s="26"/>
      <c r="AO428" s="26"/>
      <c r="AP428" s="26"/>
      <c r="AQ428" s="26"/>
      <c r="AR428" s="26"/>
      <c r="AS428" s="26"/>
      <c r="AT428" s="26"/>
      <c r="AU428" s="26"/>
      <c r="AV428" s="26"/>
      <c r="AW428" s="26"/>
      <c r="AX428" s="26"/>
      <c r="AY428" s="26"/>
      <c r="AZ428" s="26"/>
      <c r="BA428" s="26"/>
      <c r="BB428" s="26"/>
      <c r="BC428" s="26"/>
      <c r="BD428" s="26"/>
      <c r="BE428" s="26"/>
      <c r="BF428" s="26"/>
      <c r="BG428" s="26"/>
      <c r="BH428" s="26"/>
      <c r="BI428" s="26"/>
      <c r="BJ428" s="26"/>
      <c r="BK428" s="26"/>
    </row>
    <row r="429" spans="20:63" x14ac:dyDescent="0.2">
      <c r="T429" s="26"/>
      <c r="U429" s="26"/>
      <c r="V429" s="26"/>
      <c r="W429" s="26"/>
      <c r="X429" s="26"/>
      <c r="Y429" s="26"/>
      <c r="Z429" s="26"/>
      <c r="AA429" s="26"/>
      <c r="AB429" s="26"/>
      <c r="AC429" s="26"/>
      <c r="AD429" s="26"/>
      <c r="AE429" s="26"/>
      <c r="AF429" s="26"/>
      <c r="AG429" s="26"/>
      <c r="AH429" s="26"/>
      <c r="AI429" s="26"/>
      <c r="AJ429" s="26"/>
      <c r="AK429" s="26"/>
      <c r="AL429" s="26"/>
      <c r="AM429" s="26"/>
      <c r="AN429" s="26"/>
      <c r="AO429" s="26"/>
      <c r="AP429" s="26"/>
      <c r="AQ429" s="26"/>
      <c r="AR429" s="26"/>
      <c r="AS429" s="26"/>
      <c r="AT429" s="26"/>
      <c r="AU429" s="26"/>
      <c r="AV429" s="26"/>
      <c r="AW429" s="26"/>
      <c r="AX429" s="26"/>
      <c r="AY429" s="26"/>
      <c r="AZ429" s="26"/>
      <c r="BA429" s="26"/>
      <c r="BB429" s="26"/>
      <c r="BC429" s="26"/>
      <c r="BD429" s="26"/>
      <c r="BE429" s="26"/>
      <c r="BF429" s="26"/>
      <c r="BG429" s="26"/>
      <c r="BH429" s="26"/>
      <c r="BI429" s="26"/>
      <c r="BJ429" s="26"/>
      <c r="BK429" s="26"/>
    </row>
    <row r="430" spans="20:63" x14ac:dyDescent="0.2">
      <c r="T430" s="26"/>
      <c r="U430" s="26"/>
      <c r="V430" s="26"/>
      <c r="W430" s="26"/>
      <c r="X430" s="26"/>
      <c r="Y430" s="26"/>
      <c r="Z430" s="26"/>
      <c r="AA430" s="26"/>
      <c r="AB430" s="26"/>
      <c r="AC430" s="26"/>
      <c r="AD430" s="26"/>
      <c r="AE430" s="26"/>
      <c r="AF430" s="26"/>
      <c r="AG430" s="26"/>
      <c r="AH430" s="26"/>
      <c r="AI430" s="26"/>
      <c r="AJ430" s="26"/>
      <c r="AK430" s="26"/>
      <c r="AL430" s="26"/>
      <c r="AM430" s="26"/>
      <c r="AN430" s="26"/>
      <c r="AO430" s="26"/>
      <c r="AP430" s="26"/>
      <c r="AQ430" s="26"/>
      <c r="AR430" s="26"/>
      <c r="AS430" s="26"/>
      <c r="AT430" s="26"/>
      <c r="AU430" s="26"/>
      <c r="AV430" s="26"/>
      <c r="AW430" s="26"/>
      <c r="AX430" s="26"/>
      <c r="AY430" s="26"/>
      <c r="AZ430" s="26"/>
      <c r="BA430" s="26"/>
      <c r="BB430" s="26"/>
      <c r="BC430" s="26"/>
      <c r="BD430" s="26"/>
      <c r="BE430" s="26"/>
      <c r="BF430" s="26"/>
      <c r="BG430" s="26"/>
      <c r="BH430" s="26"/>
      <c r="BI430" s="26"/>
      <c r="BJ430" s="26"/>
      <c r="BK430" s="26"/>
    </row>
    <row r="431" spans="20:63" x14ac:dyDescent="0.2">
      <c r="T431" s="26"/>
      <c r="U431" s="26"/>
      <c r="V431" s="26"/>
      <c r="W431" s="26"/>
      <c r="X431" s="26"/>
      <c r="Y431" s="26"/>
      <c r="Z431" s="26"/>
      <c r="AA431" s="26"/>
      <c r="AB431" s="26"/>
      <c r="AC431" s="26"/>
      <c r="AD431" s="26"/>
      <c r="AE431" s="26"/>
      <c r="AF431" s="26"/>
      <c r="AG431" s="26"/>
      <c r="AH431" s="26"/>
      <c r="AI431" s="26"/>
      <c r="AJ431" s="26"/>
      <c r="AK431" s="26"/>
      <c r="AL431" s="26"/>
      <c r="AM431" s="26"/>
      <c r="AN431" s="26"/>
      <c r="AO431" s="26"/>
      <c r="AP431" s="26"/>
      <c r="AQ431" s="26"/>
      <c r="AR431" s="26"/>
      <c r="AS431" s="26"/>
      <c r="AT431" s="26"/>
      <c r="AU431" s="26"/>
      <c r="AV431" s="26"/>
      <c r="AW431" s="26"/>
      <c r="AX431" s="26"/>
      <c r="AY431" s="26"/>
      <c r="AZ431" s="26"/>
      <c r="BA431" s="26"/>
      <c r="BB431" s="26"/>
      <c r="BC431" s="26"/>
      <c r="BD431" s="26"/>
      <c r="BE431" s="26"/>
      <c r="BF431" s="26"/>
      <c r="BG431" s="26"/>
      <c r="BH431" s="26"/>
      <c r="BI431" s="26"/>
      <c r="BJ431" s="26"/>
      <c r="BK431" s="26"/>
    </row>
    <row r="432" spans="20:63" x14ac:dyDescent="0.2">
      <c r="T432" s="26"/>
      <c r="U432" s="26"/>
      <c r="V432" s="26"/>
      <c r="W432" s="26"/>
      <c r="X432" s="26"/>
      <c r="Y432" s="26"/>
      <c r="Z432" s="26"/>
      <c r="AA432" s="26"/>
      <c r="AB432" s="26"/>
      <c r="AC432" s="26"/>
      <c r="AD432" s="26"/>
      <c r="AE432" s="26"/>
      <c r="AF432" s="26"/>
      <c r="AG432" s="26"/>
      <c r="AH432" s="26"/>
      <c r="AI432" s="26"/>
      <c r="AJ432" s="26"/>
      <c r="AK432" s="26"/>
      <c r="AL432" s="26"/>
      <c r="AM432" s="26"/>
      <c r="AN432" s="26"/>
      <c r="AO432" s="26"/>
      <c r="AP432" s="26"/>
      <c r="AQ432" s="26"/>
      <c r="AR432" s="26"/>
      <c r="AS432" s="26"/>
      <c r="AT432" s="26"/>
      <c r="AU432" s="26"/>
      <c r="AV432" s="26"/>
      <c r="AW432" s="26"/>
      <c r="AX432" s="26"/>
      <c r="AY432" s="26"/>
      <c r="AZ432" s="26"/>
      <c r="BA432" s="26"/>
      <c r="BB432" s="26"/>
      <c r="BC432" s="26"/>
      <c r="BD432" s="26"/>
      <c r="BE432" s="26"/>
      <c r="BF432" s="26"/>
      <c r="BG432" s="26"/>
      <c r="BH432" s="26"/>
      <c r="BI432" s="26"/>
      <c r="BJ432" s="26"/>
      <c r="BK432" s="26"/>
    </row>
    <row r="433" spans="20:63" x14ac:dyDescent="0.2">
      <c r="T433" s="26"/>
      <c r="U433" s="26"/>
      <c r="V433" s="26"/>
      <c r="W433" s="26"/>
      <c r="X433" s="26"/>
      <c r="Y433" s="26"/>
      <c r="Z433" s="26"/>
      <c r="AA433" s="26"/>
      <c r="AB433" s="26"/>
      <c r="AC433" s="26"/>
      <c r="AD433" s="26"/>
      <c r="AE433" s="26"/>
      <c r="AF433" s="26"/>
      <c r="AG433" s="26"/>
      <c r="AH433" s="26"/>
      <c r="AI433" s="26"/>
      <c r="AJ433" s="26"/>
      <c r="AK433" s="26"/>
      <c r="AL433" s="26"/>
      <c r="AM433" s="26"/>
      <c r="AN433" s="26"/>
      <c r="AO433" s="26"/>
      <c r="AP433" s="26"/>
      <c r="AQ433" s="26"/>
      <c r="AR433" s="26"/>
      <c r="AS433" s="26"/>
      <c r="AT433" s="26"/>
      <c r="AU433" s="26"/>
      <c r="AV433" s="26"/>
      <c r="AW433" s="26"/>
      <c r="AX433" s="26"/>
      <c r="AY433" s="26"/>
      <c r="AZ433" s="26"/>
      <c r="BA433" s="26"/>
      <c r="BB433" s="26"/>
      <c r="BC433" s="26"/>
      <c r="BD433" s="26"/>
      <c r="BE433" s="26"/>
      <c r="BF433" s="26"/>
      <c r="BG433" s="26"/>
      <c r="BH433" s="26"/>
      <c r="BI433" s="26"/>
      <c r="BJ433" s="26"/>
      <c r="BK433" s="26"/>
    </row>
    <row r="434" spans="20:63" x14ac:dyDescent="0.2">
      <c r="T434" s="26"/>
      <c r="U434" s="26"/>
      <c r="V434" s="26"/>
      <c r="W434" s="26"/>
      <c r="X434" s="26"/>
      <c r="Y434" s="26"/>
      <c r="Z434" s="26"/>
      <c r="AA434" s="26"/>
      <c r="AB434" s="26"/>
      <c r="AC434" s="26"/>
      <c r="AD434" s="26"/>
      <c r="AE434" s="26"/>
      <c r="AF434" s="26"/>
      <c r="AG434" s="26"/>
      <c r="AH434" s="26"/>
      <c r="AI434" s="26"/>
      <c r="AJ434" s="26"/>
      <c r="AK434" s="26"/>
      <c r="AL434" s="26"/>
      <c r="AM434" s="26"/>
      <c r="AN434" s="26"/>
      <c r="AO434" s="26"/>
      <c r="AP434" s="26"/>
      <c r="AQ434" s="26"/>
      <c r="AR434" s="26"/>
      <c r="AS434" s="26"/>
      <c r="AT434" s="26"/>
      <c r="AU434" s="26"/>
      <c r="AV434" s="26"/>
      <c r="AW434" s="26"/>
      <c r="AX434" s="26"/>
      <c r="AY434" s="26"/>
      <c r="AZ434" s="26"/>
      <c r="BA434" s="26"/>
      <c r="BB434" s="26"/>
      <c r="BC434" s="26"/>
      <c r="BD434" s="26"/>
      <c r="BE434" s="26"/>
      <c r="BF434" s="26"/>
      <c r="BG434" s="26"/>
      <c r="BH434" s="26"/>
      <c r="BI434" s="26"/>
      <c r="BJ434" s="26"/>
      <c r="BK434" s="26"/>
    </row>
    <row r="435" spans="20:63" x14ac:dyDescent="0.2">
      <c r="T435" s="26"/>
      <c r="U435" s="26"/>
      <c r="V435" s="26"/>
      <c r="W435" s="26"/>
      <c r="X435" s="26"/>
      <c r="Y435" s="26"/>
      <c r="Z435" s="26"/>
      <c r="AA435" s="26"/>
      <c r="AB435" s="26"/>
      <c r="AC435" s="26"/>
      <c r="AD435" s="26"/>
      <c r="AE435" s="26"/>
      <c r="AF435" s="26"/>
      <c r="AG435" s="26"/>
      <c r="AH435" s="26"/>
      <c r="AI435" s="26"/>
      <c r="AJ435" s="26"/>
      <c r="AK435" s="26"/>
      <c r="AL435" s="26"/>
      <c r="AM435" s="26"/>
      <c r="AN435" s="26"/>
      <c r="AO435" s="26"/>
      <c r="AP435" s="26"/>
      <c r="AQ435" s="26"/>
      <c r="AR435" s="26"/>
      <c r="AS435" s="26"/>
      <c r="AT435" s="26"/>
      <c r="AU435" s="26"/>
      <c r="AV435" s="26"/>
      <c r="AW435" s="26"/>
      <c r="AX435" s="26"/>
      <c r="AY435" s="26"/>
      <c r="AZ435" s="26"/>
      <c r="BA435" s="26"/>
      <c r="BB435" s="26"/>
      <c r="BC435" s="26"/>
      <c r="BD435" s="26"/>
      <c r="BE435" s="26"/>
      <c r="BF435" s="26"/>
      <c r="BG435" s="26"/>
      <c r="BH435" s="26"/>
      <c r="BI435" s="26"/>
      <c r="BJ435" s="26"/>
      <c r="BK435" s="26"/>
    </row>
    <row r="436" spans="20:63" x14ac:dyDescent="0.2">
      <c r="T436" s="26"/>
      <c r="U436" s="26"/>
      <c r="V436" s="26"/>
      <c r="W436" s="26"/>
      <c r="X436" s="26"/>
      <c r="Y436" s="26"/>
      <c r="Z436" s="26"/>
      <c r="AA436" s="26"/>
      <c r="AB436" s="26"/>
      <c r="AC436" s="26"/>
      <c r="AD436" s="26"/>
      <c r="AE436" s="26"/>
      <c r="AF436" s="26"/>
      <c r="AG436" s="26"/>
      <c r="AH436" s="26"/>
      <c r="AI436" s="26"/>
      <c r="AJ436" s="26"/>
      <c r="AK436" s="26"/>
      <c r="AL436" s="26"/>
      <c r="AM436" s="26"/>
      <c r="AN436" s="26"/>
      <c r="AO436" s="26"/>
      <c r="AP436" s="26"/>
      <c r="AQ436" s="26"/>
      <c r="AR436" s="26"/>
      <c r="AS436" s="26"/>
      <c r="AT436" s="26"/>
      <c r="AU436" s="26"/>
      <c r="AV436" s="26"/>
      <c r="AW436" s="26"/>
      <c r="AX436" s="26"/>
      <c r="AY436" s="26"/>
      <c r="AZ436" s="26"/>
      <c r="BA436" s="26"/>
      <c r="BB436" s="26"/>
      <c r="BC436" s="26"/>
      <c r="BD436" s="26"/>
      <c r="BE436" s="26"/>
      <c r="BF436" s="26"/>
      <c r="BG436" s="26"/>
      <c r="BH436" s="26"/>
      <c r="BI436" s="26"/>
      <c r="BJ436" s="26"/>
      <c r="BK436" s="26"/>
    </row>
    <row r="437" spans="20:63" x14ac:dyDescent="0.2">
      <c r="T437" s="26"/>
      <c r="U437" s="26"/>
      <c r="V437" s="26"/>
      <c r="W437" s="26"/>
      <c r="X437" s="26"/>
      <c r="Y437" s="26"/>
      <c r="Z437" s="26"/>
      <c r="AA437" s="26"/>
      <c r="AB437" s="26"/>
      <c r="AC437" s="26"/>
      <c r="AD437" s="26"/>
      <c r="AE437" s="26"/>
      <c r="AF437" s="26"/>
      <c r="AG437" s="26"/>
      <c r="AH437" s="26"/>
      <c r="AI437" s="26"/>
      <c r="AJ437" s="26"/>
      <c r="AK437" s="26"/>
      <c r="AL437" s="26"/>
      <c r="AM437" s="26"/>
      <c r="AN437" s="26"/>
      <c r="AO437" s="26"/>
      <c r="AP437" s="26"/>
      <c r="AQ437" s="26"/>
      <c r="AR437" s="26"/>
      <c r="AS437" s="26"/>
      <c r="AT437" s="26"/>
      <c r="AU437" s="26"/>
      <c r="AV437" s="26"/>
      <c r="AW437" s="26"/>
      <c r="AX437" s="26"/>
      <c r="AY437" s="26"/>
      <c r="AZ437" s="26"/>
      <c r="BA437" s="26"/>
      <c r="BB437" s="26"/>
      <c r="BC437" s="26"/>
      <c r="BD437" s="26"/>
      <c r="BE437" s="26"/>
      <c r="BF437" s="26"/>
      <c r="BG437" s="26"/>
      <c r="BH437" s="26"/>
      <c r="BI437" s="26"/>
      <c r="BJ437" s="26"/>
      <c r="BK437" s="26"/>
    </row>
    <row r="438" spans="20:63" x14ac:dyDescent="0.2">
      <c r="T438" s="26"/>
      <c r="U438" s="26"/>
      <c r="V438" s="26"/>
      <c r="W438" s="26"/>
      <c r="X438" s="26"/>
      <c r="Y438" s="26"/>
      <c r="Z438" s="26"/>
      <c r="AA438" s="26"/>
      <c r="AB438" s="26"/>
      <c r="AC438" s="26"/>
      <c r="AD438" s="26"/>
      <c r="AE438" s="26"/>
      <c r="AF438" s="26"/>
      <c r="AG438" s="26"/>
      <c r="AH438" s="26"/>
      <c r="AI438" s="26"/>
      <c r="AJ438" s="26"/>
      <c r="AK438" s="26"/>
      <c r="AL438" s="26"/>
      <c r="AM438" s="26"/>
      <c r="AN438" s="26"/>
      <c r="AO438" s="26"/>
      <c r="AP438" s="26"/>
      <c r="AQ438" s="26"/>
      <c r="AR438" s="26"/>
      <c r="AS438" s="26"/>
      <c r="AT438" s="26"/>
      <c r="AU438" s="26"/>
      <c r="AV438" s="26"/>
      <c r="AW438" s="26"/>
      <c r="AX438" s="26"/>
      <c r="AY438" s="26"/>
      <c r="AZ438" s="26"/>
      <c r="BA438" s="26"/>
      <c r="BB438" s="26"/>
      <c r="BC438" s="26"/>
      <c r="BD438" s="26"/>
      <c r="BE438" s="26"/>
      <c r="BF438" s="26"/>
      <c r="BG438" s="26"/>
      <c r="BH438" s="26"/>
      <c r="BI438" s="26"/>
      <c r="BJ438" s="26"/>
      <c r="BK438" s="26"/>
    </row>
    <row r="439" spans="20:63" x14ac:dyDescent="0.2">
      <c r="T439" s="26"/>
      <c r="U439" s="26"/>
      <c r="V439" s="26"/>
      <c r="W439" s="26"/>
      <c r="X439" s="26"/>
      <c r="Y439" s="26"/>
      <c r="Z439" s="26"/>
      <c r="AA439" s="26"/>
      <c r="AB439" s="26"/>
      <c r="AC439" s="26"/>
      <c r="AD439" s="26"/>
      <c r="AE439" s="26"/>
      <c r="AF439" s="26"/>
      <c r="AG439" s="26"/>
      <c r="AH439" s="26"/>
      <c r="AI439" s="26"/>
      <c r="AJ439" s="26"/>
      <c r="AK439" s="26"/>
      <c r="AL439" s="26"/>
      <c r="AM439" s="26"/>
      <c r="AN439" s="26"/>
      <c r="AO439" s="26"/>
      <c r="AP439" s="26"/>
      <c r="AQ439" s="26"/>
      <c r="AR439" s="26"/>
      <c r="AS439" s="26"/>
      <c r="AT439" s="26"/>
      <c r="AU439" s="26"/>
      <c r="AV439" s="26"/>
      <c r="AW439" s="26"/>
      <c r="AX439" s="26"/>
      <c r="AY439" s="26"/>
      <c r="AZ439" s="26"/>
      <c r="BA439" s="26"/>
      <c r="BB439" s="26"/>
      <c r="BC439" s="26"/>
      <c r="BD439" s="26"/>
      <c r="BE439" s="26"/>
      <c r="BF439" s="26"/>
      <c r="BG439" s="26"/>
      <c r="BH439" s="26"/>
      <c r="BI439" s="26"/>
      <c r="BJ439" s="26"/>
      <c r="BK439" s="26"/>
    </row>
    <row r="440" spans="20:63" x14ac:dyDescent="0.2">
      <c r="T440" s="26"/>
      <c r="U440" s="26"/>
      <c r="V440" s="26"/>
      <c r="W440" s="26"/>
      <c r="X440" s="26"/>
      <c r="Y440" s="26"/>
      <c r="Z440" s="26"/>
      <c r="AA440" s="26"/>
      <c r="AB440" s="26"/>
      <c r="AC440" s="26"/>
      <c r="AD440" s="26"/>
      <c r="AE440" s="26"/>
      <c r="AF440" s="26"/>
      <c r="AG440" s="26"/>
      <c r="AH440" s="26"/>
      <c r="AI440" s="26"/>
      <c r="AJ440" s="26"/>
      <c r="AK440" s="26"/>
      <c r="AL440" s="26"/>
      <c r="AM440" s="26"/>
      <c r="AN440" s="26"/>
      <c r="AO440" s="26"/>
      <c r="AP440" s="26"/>
      <c r="AQ440" s="26"/>
      <c r="AR440" s="26"/>
      <c r="AS440" s="26"/>
      <c r="AT440" s="26"/>
      <c r="AU440" s="26"/>
      <c r="AV440" s="26"/>
      <c r="AW440" s="26"/>
      <c r="AX440" s="26"/>
      <c r="AY440" s="26"/>
      <c r="AZ440" s="26"/>
      <c r="BA440" s="26"/>
      <c r="BB440" s="26"/>
      <c r="BC440" s="26"/>
      <c r="BD440" s="26"/>
      <c r="BE440" s="26"/>
      <c r="BF440" s="26"/>
      <c r="BG440" s="26"/>
      <c r="BH440" s="26"/>
      <c r="BI440" s="26"/>
      <c r="BJ440" s="26"/>
      <c r="BK440" s="26"/>
    </row>
    <row r="441" spans="20:63" x14ac:dyDescent="0.2">
      <c r="T441" s="26"/>
      <c r="U441" s="26"/>
      <c r="V441" s="26"/>
      <c r="W441" s="26"/>
      <c r="X441" s="26"/>
      <c r="Y441" s="26"/>
      <c r="Z441" s="26"/>
      <c r="AA441" s="26"/>
      <c r="AB441" s="26"/>
      <c r="AC441" s="26"/>
      <c r="AD441" s="26"/>
      <c r="AE441" s="26"/>
      <c r="AF441" s="26"/>
      <c r="AG441" s="26"/>
      <c r="AH441" s="26"/>
      <c r="AI441" s="26"/>
      <c r="AJ441" s="26"/>
      <c r="AK441" s="26"/>
      <c r="AL441" s="26"/>
      <c r="AM441" s="26"/>
      <c r="AN441" s="26"/>
      <c r="AO441" s="26"/>
      <c r="AP441" s="26"/>
      <c r="AQ441" s="26"/>
      <c r="AR441" s="26"/>
      <c r="AS441" s="26"/>
      <c r="AT441" s="26"/>
      <c r="AU441" s="26"/>
      <c r="AV441" s="26"/>
      <c r="AW441" s="26"/>
      <c r="AX441" s="26"/>
      <c r="AY441" s="26"/>
      <c r="AZ441" s="26"/>
      <c r="BA441" s="26"/>
      <c r="BB441" s="26"/>
      <c r="BC441" s="26"/>
      <c r="BD441" s="26"/>
      <c r="BE441" s="26"/>
      <c r="BF441" s="26"/>
      <c r="BG441" s="26"/>
      <c r="BH441" s="26"/>
      <c r="BI441" s="26"/>
      <c r="BJ441" s="26"/>
      <c r="BK441" s="26"/>
    </row>
    <row r="442" spans="20:63" x14ac:dyDescent="0.2">
      <c r="T442" s="26"/>
      <c r="U442" s="26"/>
      <c r="V442" s="26"/>
      <c r="W442" s="26"/>
      <c r="X442" s="26"/>
      <c r="Y442" s="26"/>
      <c r="Z442" s="26"/>
      <c r="AA442" s="26"/>
      <c r="AB442" s="26"/>
      <c r="AC442" s="26"/>
      <c r="AD442" s="26"/>
      <c r="AE442" s="26"/>
      <c r="AF442" s="26"/>
      <c r="AG442" s="26"/>
      <c r="AH442" s="26"/>
      <c r="AI442" s="26"/>
      <c r="AJ442" s="26"/>
      <c r="AK442" s="26"/>
      <c r="AL442" s="26"/>
      <c r="AM442" s="26"/>
      <c r="AN442" s="26"/>
      <c r="AO442" s="26"/>
      <c r="AP442" s="26"/>
      <c r="AQ442" s="26"/>
      <c r="AR442" s="26"/>
      <c r="AS442" s="26"/>
      <c r="AT442" s="26"/>
      <c r="AU442" s="26"/>
      <c r="AV442" s="26"/>
      <c r="AW442" s="26"/>
      <c r="AX442" s="26"/>
      <c r="AY442" s="26"/>
      <c r="AZ442" s="26"/>
      <c r="BA442" s="26"/>
      <c r="BB442" s="26"/>
      <c r="BC442" s="26"/>
      <c r="BD442" s="26"/>
      <c r="BE442" s="26"/>
      <c r="BF442" s="26"/>
      <c r="BG442" s="26"/>
      <c r="BH442" s="26"/>
      <c r="BI442" s="26"/>
      <c r="BJ442" s="26"/>
      <c r="BK442" s="26"/>
    </row>
    <row r="443" spans="20:63" x14ac:dyDescent="0.2">
      <c r="T443" s="26"/>
      <c r="U443" s="26"/>
      <c r="V443" s="26"/>
      <c r="W443" s="26"/>
      <c r="X443" s="26"/>
      <c r="Y443" s="26"/>
      <c r="Z443" s="26"/>
      <c r="AA443" s="26"/>
      <c r="AB443" s="26"/>
      <c r="AC443" s="26"/>
      <c r="AD443" s="26"/>
      <c r="AE443" s="26"/>
      <c r="AF443" s="26"/>
      <c r="AG443" s="26"/>
      <c r="AH443" s="26"/>
      <c r="AI443" s="26"/>
      <c r="AJ443" s="26"/>
      <c r="AK443" s="26"/>
      <c r="AL443" s="26"/>
      <c r="AM443" s="26"/>
      <c r="AN443" s="26"/>
      <c r="AO443" s="26"/>
      <c r="AP443" s="26"/>
      <c r="AQ443" s="26"/>
      <c r="AR443" s="26"/>
      <c r="AS443" s="26"/>
      <c r="AT443" s="26"/>
      <c r="AU443" s="26"/>
      <c r="AV443" s="26"/>
      <c r="AW443" s="26"/>
      <c r="AX443" s="26"/>
      <c r="AY443" s="26"/>
      <c r="AZ443" s="26"/>
      <c r="BA443" s="26"/>
      <c r="BB443" s="26"/>
      <c r="BC443" s="26"/>
      <c r="BD443" s="26"/>
      <c r="BE443" s="26"/>
      <c r="BF443" s="26"/>
      <c r="BG443" s="26"/>
      <c r="BH443" s="26"/>
      <c r="BI443" s="26"/>
      <c r="BJ443" s="26"/>
      <c r="BK443" s="26"/>
    </row>
    <row r="444" spans="20:63" x14ac:dyDescent="0.2">
      <c r="T444" s="26"/>
      <c r="U444" s="26"/>
      <c r="V444" s="26"/>
      <c r="W444" s="26"/>
      <c r="X444" s="26"/>
      <c r="Y444" s="26"/>
      <c r="Z444" s="26"/>
      <c r="AA444" s="26"/>
      <c r="AB444" s="26"/>
      <c r="AC444" s="26"/>
      <c r="AD444" s="26"/>
      <c r="AE444" s="26"/>
      <c r="AF444" s="26"/>
      <c r="AG444" s="26"/>
      <c r="AH444" s="26"/>
      <c r="AI444" s="26"/>
      <c r="AJ444" s="26"/>
      <c r="AK444" s="26"/>
      <c r="AL444" s="26"/>
      <c r="AM444" s="26"/>
      <c r="AN444" s="26"/>
      <c r="AO444" s="26"/>
      <c r="AP444" s="26"/>
      <c r="AQ444" s="26"/>
      <c r="AR444" s="26"/>
      <c r="AS444" s="26"/>
      <c r="AT444" s="26"/>
      <c r="AU444" s="26"/>
      <c r="AV444" s="26"/>
      <c r="AW444" s="26"/>
      <c r="AX444" s="26"/>
      <c r="AY444" s="26"/>
      <c r="AZ444" s="26"/>
      <c r="BA444" s="26"/>
      <c r="BB444" s="26"/>
      <c r="BC444" s="26"/>
      <c r="BD444" s="26"/>
      <c r="BE444" s="26"/>
      <c r="BF444" s="26"/>
      <c r="BG444" s="26"/>
      <c r="BH444" s="26"/>
      <c r="BI444" s="26"/>
      <c r="BJ444" s="26"/>
      <c r="BK444" s="26"/>
    </row>
    <row r="445" spans="20:63" x14ac:dyDescent="0.2">
      <c r="T445" s="26"/>
      <c r="U445" s="26"/>
      <c r="V445" s="26"/>
      <c r="W445" s="26"/>
      <c r="X445" s="26"/>
      <c r="Y445" s="26"/>
      <c r="Z445" s="26"/>
      <c r="AA445" s="26"/>
      <c r="AB445" s="26"/>
      <c r="AC445" s="26"/>
      <c r="AD445" s="26"/>
      <c r="AE445" s="26"/>
      <c r="AF445" s="26"/>
      <c r="AG445" s="26"/>
      <c r="AH445" s="26"/>
      <c r="AI445" s="26"/>
      <c r="AJ445" s="26"/>
      <c r="AK445" s="26"/>
      <c r="AL445" s="26"/>
      <c r="AM445" s="26"/>
      <c r="AN445" s="26"/>
      <c r="AO445" s="26"/>
      <c r="AP445" s="26"/>
      <c r="AQ445" s="26"/>
      <c r="AR445" s="26"/>
      <c r="AS445" s="26"/>
      <c r="AT445" s="26"/>
      <c r="AU445" s="26"/>
      <c r="AV445" s="26"/>
      <c r="AW445" s="26"/>
      <c r="AX445" s="26"/>
      <c r="AY445" s="26"/>
      <c r="AZ445" s="26"/>
      <c r="BA445" s="26"/>
      <c r="BB445" s="26"/>
      <c r="BC445" s="26"/>
      <c r="BD445" s="26"/>
      <c r="BE445" s="26"/>
      <c r="BF445" s="26"/>
      <c r="BG445" s="26"/>
      <c r="BH445" s="26"/>
      <c r="BI445" s="26"/>
      <c r="BJ445" s="26"/>
      <c r="BK445" s="26"/>
    </row>
    <row r="446" spans="20:63" x14ac:dyDescent="0.2">
      <c r="T446" s="26"/>
      <c r="U446" s="26"/>
      <c r="V446" s="26"/>
      <c r="W446" s="26"/>
      <c r="X446" s="26"/>
      <c r="Y446" s="26"/>
      <c r="Z446" s="26"/>
      <c r="AA446" s="26"/>
      <c r="AB446" s="26"/>
      <c r="AC446" s="26"/>
      <c r="AD446" s="26"/>
      <c r="AE446" s="26"/>
      <c r="AF446" s="26"/>
      <c r="AG446" s="26"/>
      <c r="AH446" s="26"/>
      <c r="AI446" s="26"/>
      <c r="AJ446" s="26"/>
      <c r="AK446" s="26"/>
      <c r="AL446" s="26"/>
      <c r="AM446" s="26"/>
      <c r="AN446" s="26"/>
      <c r="AO446" s="26"/>
      <c r="AP446" s="26"/>
      <c r="AQ446" s="26"/>
      <c r="AR446" s="26"/>
      <c r="AS446" s="26"/>
      <c r="AT446" s="26"/>
      <c r="AU446" s="26"/>
      <c r="AV446" s="26"/>
      <c r="AW446" s="26"/>
      <c r="AX446" s="26"/>
      <c r="AY446" s="26"/>
      <c r="AZ446" s="26"/>
      <c r="BA446" s="26"/>
      <c r="BB446" s="26"/>
      <c r="BC446" s="26"/>
      <c r="BD446" s="26"/>
      <c r="BE446" s="26"/>
      <c r="BF446" s="26"/>
      <c r="BG446" s="26"/>
      <c r="BH446" s="26"/>
      <c r="BI446" s="26"/>
      <c r="BJ446" s="26"/>
      <c r="BK446" s="26"/>
    </row>
    <row r="447" spans="20:63" x14ac:dyDescent="0.2">
      <c r="T447" s="26"/>
      <c r="U447" s="26"/>
      <c r="V447" s="26"/>
      <c r="W447" s="26"/>
      <c r="X447" s="26"/>
      <c r="Y447" s="26"/>
      <c r="Z447" s="26"/>
      <c r="AA447" s="26"/>
      <c r="AB447" s="26"/>
      <c r="AC447" s="26"/>
      <c r="AD447" s="26"/>
      <c r="AE447" s="26"/>
      <c r="AF447" s="26"/>
      <c r="AG447" s="26"/>
      <c r="AH447" s="26"/>
      <c r="AI447" s="26"/>
      <c r="AJ447" s="26"/>
      <c r="AK447" s="26"/>
      <c r="AL447" s="26"/>
      <c r="AM447" s="26"/>
      <c r="AN447" s="26"/>
      <c r="AO447" s="26"/>
      <c r="AP447" s="26"/>
      <c r="AQ447" s="26"/>
      <c r="AR447" s="26"/>
      <c r="AS447" s="26"/>
      <c r="AT447" s="26"/>
      <c r="AU447" s="26"/>
      <c r="AV447" s="26"/>
      <c r="AW447" s="26"/>
      <c r="AX447" s="26"/>
      <c r="AY447" s="26"/>
      <c r="AZ447" s="26"/>
      <c r="BA447" s="26"/>
      <c r="BB447" s="26"/>
      <c r="BC447" s="26"/>
      <c r="BD447" s="26"/>
      <c r="BE447" s="26"/>
      <c r="BF447" s="26"/>
      <c r="BG447" s="26"/>
      <c r="BH447" s="26"/>
      <c r="BI447" s="26"/>
      <c r="BJ447" s="26"/>
      <c r="BK447" s="26"/>
    </row>
    <row r="448" spans="20:63" x14ac:dyDescent="0.2">
      <c r="T448" s="26"/>
      <c r="U448" s="26"/>
      <c r="V448" s="26"/>
      <c r="W448" s="26"/>
      <c r="X448" s="26"/>
      <c r="Y448" s="26"/>
      <c r="Z448" s="26"/>
      <c r="AA448" s="26"/>
      <c r="AB448" s="26"/>
      <c r="AC448" s="26"/>
      <c r="AD448" s="26"/>
      <c r="AE448" s="26"/>
      <c r="AF448" s="26"/>
      <c r="AG448" s="26"/>
      <c r="AH448" s="26"/>
      <c r="AI448" s="26"/>
      <c r="AJ448" s="26"/>
      <c r="AK448" s="26"/>
      <c r="AL448" s="26"/>
      <c r="AM448" s="26"/>
      <c r="AN448" s="26"/>
      <c r="AO448" s="26"/>
      <c r="AP448" s="26"/>
      <c r="AQ448" s="26"/>
      <c r="AR448" s="26"/>
      <c r="AS448" s="26"/>
      <c r="AT448" s="26"/>
      <c r="AU448" s="26"/>
      <c r="AV448" s="26"/>
      <c r="AW448" s="26"/>
      <c r="AX448" s="26"/>
      <c r="AY448" s="26"/>
      <c r="AZ448" s="26"/>
      <c r="BA448" s="26"/>
      <c r="BB448" s="26"/>
      <c r="BC448" s="26"/>
      <c r="BD448" s="26"/>
      <c r="BE448" s="26"/>
      <c r="BF448" s="26"/>
      <c r="BG448" s="26"/>
      <c r="BH448" s="26"/>
      <c r="BI448" s="26"/>
      <c r="BJ448" s="26"/>
      <c r="BK448" s="26"/>
    </row>
    <row r="449" spans="20:63" x14ac:dyDescent="0.2">
      <c r="T449" s="26"/>
      <c r="U449" s="26"/>
      <c r="V449" s="26"/>
      <c r="W449" s="26"/>
      <c r="X449" s="26"/>
      <c r="Y449" s="26"/>
      <c r="Z449" s="26"/>
      <c r="AA449" s="26"/>
      <c r="AB449" s="26"/>
      <c r="AC449" s="26"/>
      <c r="AD449" s="26"/>
      <c r="AE449" s="26"/>
      <c r="AF449" s="26"/>
      <c r="AG449" s="26"/>
      <c r="AH449" s="26"/>
      <c r="AI449" s="26"/>
      <c r="AJ449" s="26"/>
      <c r="AK449" s="26"/>
      <c r="AL449" s="26"/>
      <c r="AM449" s="26"/>
      <c r="AN449" s="26"/>
      <c r="AO449" s="26"/>
      <c r="AP449" s="26"/>
      <c r="AQ449" s="26"/>
      <c r="AR449" s="26"/>
      <c r="AS449" s="26"/>
      <c r="AT449" s="26"/>
      <c r="AU449" s="26"/>
      <c r="AV449" s="26"/>
      <c r="AW449" s="26"/>
      <c r="AX449" s="26"/>
      <c r="AY449" s="26"/>
      <c r="AZ449" s="26"/>
      <c r="BA449" s="26"/>
      <c r="BB449" s="26"/>
      <c r="BC449" s="26"/>
      <c r="BD449" s="26"/>
      <c r="BE449" s="26"/>
      <c r="BF449" s="26"/>
      <c r="BG449" s="26"/>
      <c r="BH449" s="26"/>
      <c r="BI449" s="26"/>
      <c r="BJ449" s="26"/>
      <c r="BK449" s="26"/>
    </row>
    <row r="450" spans="20:63" x14ac:dyDescent="0.2">
      <c r="T450" s="26"/>
      <c r="U450" s="26"/>
      <c r="V450" s="26"/>
      <c r="W450" s="26"/>
      <c r="X450" s="26"/>
      <c r="Y450" s="26"/>
      <c r="Z450" s="26"/>
      <c r="AA450" s="26"/>
      <c r="AB450" s="26"/>
      <c r="AC450" s="26"/>
      <c r="AD450" s="26"/>
      <c r="AE450" s="26"/>
      <c r="AF450" s="26"/>
      <c r="AG450" s="26"/>
      <c r="AH450" s="26"/>
      <c r="AI450" s="26"/>
      <c r="AJ450" s="26"/>
      <c r="AK450" s="26"/>
      <c r="AL450" s="26"/>
      <c r="AM450" s="26"/>
      <c r="AN450" s="26"/>
      <c r="AO450" s="26"/>
      <c r="AP450" s="26"/>
      <c r="AQ450" s="26"/>
      <c r="AR450" s="26"/>
      <c r="AS450" s="26"/>
      <c r="AT450" s="26"/>
      <c r="AU450" s="26"/>
      <c r="AV450" s="26"/>
      <c r="AW450" s="26"/>
      <c r="AX450" s="26"/>
      <c r="AY450" s="26"/>
      <c r="AZ450" s="26"/>
      <c r="BA450" s="26"/>
      <c r="BB450" s="26"/>
      <c r="BC450" s="26"/>
      <c r="BD450" s="26"/>
      <c r="BE450" s="26"/>
      <c r="BF450" s="26"/>
      <c r="BG450" s="26"/>
      <c r="BH450" s="26"/>
      <c r="BI450" s="26"/>
      <c r="BJ450" s="26"/>
      <c r="BK450" s="26"/>
    </row>
    <row r="451" spans="20:63" x14ac:dyDescent="0.2">
      <c r="T451" s="26"/>
      <c r="U451" s="26"/>
      <c r="V451" s="26"/>
      <c r="W451" s="26"/>
      <c r="X451" s="26"/>
      <c r="Y451" s="26"/>
      <c r="Z451" s="26"/>
      <c r="AA451" s="26"/>
      <c r="AB451" s="26"/>
      <c r="AC451" s="26"/>
      <c r="AD451" s="26"/>
      <c r="AE451" s="26"/>
      <c r="AF451" s="26"/>
      <c r="AG451" s="26"/>
      <c r="AH451" s="26"/>
      <c r="AI451" s="26"/>
      <c r="AJ451" s="26"/>
      <c r="AK451" s="26"/>
      <c r="AL451" s="26"/>
      <c r="AM451" s="26"/>
      <c r="AN451" s="26"/>
      <c r="AO451" s="26"/>
      <c r="AP451" s="26"/>
      <c r="AQ451" s="26"/>
      <c r="AR451" s="26"/>
      <c r="AS451" s="26"/>
      <c r="AT451" s="26"/>
      <c r="AU451" s="26"/>
      <c r="AV451" s="26"/>
      <c r="AW451" s="26"/>
      <c r="AX451" s="26"/>
      <c r="AY451" s="26"/>
      <c r="AZ451" s="26"/>
      <c r="BA451" s="26"/>
      <c r="BB451" s="26"/>
      <c r="BC451" s="26"/>
      <c r="BD451" s="26"/>
      <c r="BE451" s="26"/>
      <c r="BF451" s="26"/>
      <c r="BG451" s="26"/>
      <c r="BH451" s="26"/>
      <c r="BI451" s="26"/>
      <c r="BJ451" s="26"/>
      <c r="BK451" s="26"/>
    </row>
    <row r="452" spans="20:63" x14ac:dyDescent="0.2">
      <c r="T452" s="26"/>
      <c r="U452" s="26"/>
      <c r="V452" s="26"/>
      <c r="W452" s="26"/>
      <c r="X452" s="26"/>
      <c r="Y452" s="26"/>
      <c r="Z452" s="26"/>
      <c r="AA452" s="26"/>
      <c r="AB452" s="26"/>
      <c r="AC452" s="26"/>
      <c r="AD452" s="26"/>
      <c r="AE452" s="26"/>
      <c r="AF452" s="26"/>
      <c r="AG452" s="26"/>
      <c r="AH452" s="26"/>
      <c r="AI452" s="26"/>
      <c r="AJ452" s="26"/>
      <c r="AK452" s="26"/>
      <c r="AL452" s="26"/>
      <c r="AM452" s="26"/>
      <c r="AN452" s="26"/>
      <c r="AO452" s="26"/>
      <c r="AP452" s="26"/>
      <c r="AQ452" s="26"/>
      <c r="AR452" s="26"/>
      <c r="AS452" s="26"/>
      <c r="AT452" s="26"/>
      <c r="AU452" s="26"/>
      <c r="AV452" s="26"/>
      <c r="AW452" s="26"/>
      <c r="AX452" s="26"/>
      <c r="AY452" s="26"/>
      <c r="AZ452" s="26"/>
      <c r="BA452" s="26"/>
      <c r="BB452" s="26"/>
      <c r="BC452" s="26"/>
      <c r="BD452" s="26"/>
      <c r="BE452" s="26"/>
      <c r="BF452" s="26"/>
      <c r="BG452" s="26"/>
      <c r="BH452" s="26"/>
      <c r="BI452" s="26"/>
      <c r="BJ452" s="26"/>
      <c r="BK452" s="26"/>
    </row>
    <row r="453" spans="20:63" x14ac:dyDescent="0.2">
      <c r="T453" s="26"/>
      <c r="U453" s="26"/>
      <c r="V453" s="26"/>
      <c r="W453" s="26"/>
      <c r="X453" s="26"/>
      <c r="Y453" s="26"/>
      <c r="Z453" s="26"/>
      <c r="AA453" s="26"/>
      <c r="AB453" s="26"/>
      <c r="AC453" s="26"/>
      <c r="AD453" s="26"/>
      <c r="AE453" s="26"/>
      <c r="AF453" s="26"/>
      <c r="AG453" s="26"/>
      <c r="AH453" s="26"/>
      <c r="AI453" s="26"/>
      <c r="AJ453" s="26"/>
      <c r="AK453" s="26"/>
      <c r="AL453" s="26"/>
      <c r="AM453" s="26"/>
      <c r="AN453" s="26"/>
      <c r="AO453" s="26"/>
      <c r="AP453" s="26"/>
      <c r="AQ453" s="26"/>
      <c r="AR453" s="26"/>
      <c r="AS453" s="26"/>
      <c r="AT453" s="26"/>
      <c r="AU453" s="26"/>
      <c r="AV453" s="26"/>
      <c r="AW453" s="26"/>
      <c r="AX453" s="26"/>
      <c r="AY453" s="26"/>
      <c r="AZ453" s="26"/>
      <c r="BA453" s="26"/>
      <c r="BB453" s="26"/>
      <c r="BC453" s="26"/>
      <c r="BD453" s="26"/>
      <c r="BE453" s="26"/>
      <c r="BF453" s="26"/>
      <c r="BG453" s="26"/>
      <c r="BH453" s="26"/>
      <c r="BI453" s="26"/>
      <c r="BJ453" s="26"/>
      <c r="BK453" s="26"/>
    </row>
    <row r="454" spans="20:63" x14ac:dyDescent="0.2">
      <c r="T454" s="26"/>
      <c r="U454" s="26"/>
      <c r="V454" s="26"/>
      <c r="W454" s="26"/>
      <c r="X454" s="26"/>
      <c r="Y454" s="26"/>
      <c r="Z454" s="26"/>
      <c r="AA454" s="26"/>
      <c r="AB454" s="26"/>
      <c r="AC454" s="26"/>
      <c r="AD454" s="26"/>
      <c r="AE454" s="26"/>
      <c r="AF454" s="26"/>
      <c r="AG454" s="26"/>
      <c r="AH454" s="26"/>
      <c r="AI454" s="26"/>
      <c r="AJ454" s="26"/>
      <c r="AK454" s="26"/>
      <c r="AL454" s="26"/>
      <c r="AM454" s="26"/>
      <c r="AN454" s="26"/>
      <c r="AO454" s="26"/>
      <c r="AP454" s="26"/>
      <c r="AQ454" s="26"/>
      <c r="AR454" s="26"/>
      <c r="AS454" s="26"/>
      <c r="AT454" s="26"/>
      <c r="AU454" s="26"/>
      <c r="AV454" s="26"/>
      <c r="AW454" s="26"/>
      <c r="AX454" s="26"/>
      <c r="AY454" s="26"/>
      <c r="AZ454" s="26"/>
      <c r="BA454" s="26"/>
      <c r="BB454" s="26"/>
      <c r="BC454" s="26"/>
      <c r="BD454" s="26"/>
      <c r="BE454" s="26"/>
      <c r="BF454" s="26"/>
      <c r="BG454" s="26"/>
      <c r="BH454" s="26"/>
      <c r="BI454" s="26"/>
      <c r="BJ454" s="26"/>
      <c r="BK454" s="26"/>
    </row>
    <row r="455" spans="20:63" x14ac:dyDescent="0.2">
      <c r="T455" s="26"/>
      <c r="U455" s="26"/>
      <c r="V455" s="26"/>
      <c r="W455" s="26"/>
      <c r="X455" s="26"/>
      <c r="Y455" s="26"/>
      <c r="Z455" s="26"/>
      <c r="AA455" s="26"/>
      <c r="AB455" s="26"/>
      <c r="AC455" s="26"/>
      <c r="AD455" s="26"/>
      <c r="AE455" s="26"/>
      <c r="AF455" s="26"/>
      <c r="AG455" s="26"/>
      <c r="AH455" s="26"/>
      <c r="AI455" s="26"/>
      <c r="AJ455" s="26"/>
      <c r="AK455" s="26"/>
      <c r="AL455" s="26"/>
      <c r="AM455" s="26"/>
      <c r="AN455" s="26"/>
      <c r="AO455" s="26"/>
      <c r="AP455" s="26"/>
      <c r="AQ455" s="26"/>
      <c r="AR455" s="26"/>
      <c r="AS455" s="26"/>
      <c r="AT455" s="26"/>
      <c r="AU455" s="26"/>
      <c r="AV455" s="26"/>
      <c r="AW455" s="26"/>
      <c r="AX455" s="26"/>
      <c r="AY455" s="26"/>
      <c r="AZ455" s="26"/>
      <c r="BA455" s="26"/>
      <c r="BB455" s="26"/>
      <c r="BC455" s="26"/>
      <c r="BD455" s="26"/>
      <c r="BE455" s="26"/>
      <c r="BF455" s="26"/>
      <c r="BG455" s="26"/>
      <c r="BH455" s="26"/>
      <c r="BI455" s="26"/>
      <c r="BJ455" s="26"/>
      <c r="BK455" s="26"/>
    </row>
    <row r="456" spans="20:63" x14ac:dyDescent="0.2">
      <c r="T456" s="26"/>
      <c r="U456" s="26"/>
      <c r="V456" s="26"/>
      <c r="W456" s="26"/>
      <c r="X456" s="26"/>
      <c r="Y456" s="26"/>
      <c r="Z456" s="26"/>
      <c r="AA456" s="26"/>
      <c r="AB456" s="26"/>
      <c r="AC456" s="26"/>
      <c r="AD456" s="26"/>
      <c r="AE456" s="26"/>
      <c r="AF456" s="26"/>
      <c r="AG456" s="26"/>
      <c r="AH456" s="26"/>
      <c r="AI456" s="26"/>
      <c r="AJ456" s="26"/>
      <c r="AK456" s="26"/>
      <c r="AL456" s="26"/>
      <c r="AM456" s="26"/>
      <c r="AN456" s="26"/>
      <c r="AO456" s="26"/>
      <c r="AP456" s="26"/>
      <c r="AQ456" s="26"/>
      <c r="AR456" s="26"/>
      <c r="AS456" s="26"/>
      <c r="AT456" s="26"/>
      <c r="AU456" s="26"/>
      <c r="AV456" s="26"/>
      <c r="AW456" s="26"/>
      <c r="AX456" s="26"/>
      <c r="AY456" s="26"/>
      <c r="AZ456" s="26"/>
      <c r="BA456" s="26"/>
      <c r="BB456" s="26"/>
      <c r="BC456" s="26"/>
      <c r="BD456" s="26"/>
      <c r="BE456" s="26"/>
      <c r="BF456" s="26"/>
      <c r="BG456" s="26"/>
      <c r="BH456" s="26"/>
      <c r="BI456" s="26"/>
      <c r="BJ456" s="26"/>
      <c r="BK456" s="26"/>
    </row>
    <row r="457" spans="20:63" x14ac:dyDescent="0.2">
      <c r="T457" s="26"/>
      <c r="U457" s="26"/>
      <c r="V457" s="26"/>
      <c r="W457" s="26"/>
      <c r="X457" s="26"/>
      <c r="Y457" s="26"/>
      <c r="Z457" s="26"/>
      <c r="AA457" s="26"/>
      <c r="AB457" s="26"/>
      <c r="AC457" s="26"/>
      <c r="AD457" s="26"/>
      <c r="AE457" s="26"/>
      <c r="AF457" s="26"/>
      <c r="AG457" s="26"/>
      <c r="AH457" s="26"/>
      <c r="AI457" s="26"/>
      <c r="AJ457" s="26"/>
      <c r="AK457" s="26"/>
      <c r="AL457" s="26"/>
      <c r="AM457" s="26"/>
      <c r="AN457" s="26"/>
      <c r="AO457" s="26"/>
      <c r="AP457" s="26"/>
      <c r="AQ457" s="26"/>
      <c r="AR457" s="26"/>
      <c r="AS457" s="26"/>
      <c r="AT457" s="26"/>
      <c r="AU457" s="26"/>
      <c r="AV457" s="26"/>
      <c r="AW457" s="26"/>
      <c r="AX457" s="26"/>
      <c r="AY457" s="26"/>
      <c r="AZ457" s="26"/>
      <c r="BA457" s="26"/>
      <c r="BB457" s="26"/>
      <c r="BC457" s="26"/>
      <c r="BD457" s="26"/>
      <c r="BE457" s="26"/>
      <c r="BF457" s="26"/>
      <c r="BG457" s="26"/>
      <c r="BH457" s="26"/>
      <c r="BI457" s="26"/>
      <c r="BJ457" s="26"/>
      <c r="BK457" s="26"/>
    </row>
    <row r="458" spans="20:63" x14ac:dyDescent="0.2">
      <c r="T458" s="26"/>
      <c r="U458" s="26"/>
      <c r="V458" s="26"/>
      <c r="W458" s="26"/>
      <c r="X458" s="26"/>
      <c r="Y458" s="26"/>
      <c r="Z458" s="26"/>
      <c r="AA458" s="26"/>
      <c r="AB458" s="26"/>
      <c r="AC458" s="26"/>
      <c r="AD458" s="26"/>
      <c r="AE458" s="26"/>
      <c r="AF458" s="26"/>
      <c r="AG458" s="26"/>
      <c r="AH458" s="26"/>
      <c r="AI458" s="26"/>
      <c r="AJ458" s="26"/>
      <c r="AK458" s="26"/>
      <c r="AL458" s="26"/>
      <c r="AM458" s="26"/>
      <c r="AN458" s="26"/>
      <c r="AO458" s="26"/>
      <c r="AP458" s="26"/>
      <c r="AQ458" s="26"/>
      <c r="AR458" s="26"/>
      <c r="AS458" s="26"/>
      <c r="AT458" s="26"/>
      <c r="AU458" s="26"/>
      <c r="AV458" s="26"/>
      <c r="AW458" s="26"/>
      <c r="AX458" s="26"/>
      <c r="AY458" s="26"/>
      <c r="AZ458" s="26"/>
      <c r="BA458" s="26"/>
      <c r="BB458" s="26"/>
      <c r="BC458" s="26"/>
      <c r="BD458" s="26"/>
      <c r="BE458" s="26"/>
      <c r="BF458" s="26"/>
      <c r="BG458" s="26"/>
      <c r="BH458" s="26"/>
      <c r="BI458" s="26"/>
      <c r="BJ458" s="26"/>
      <c r="BK458" s="26"/>
    </row>
    <row r="459" spans="20:63" x14ac:dyDescent="0.2">
      <c r="T459" s="26"/>
      <c r="U459" s="26"/>
      <c r="V459" s="26"/>
      <c r="W459" s="26"/>
      <c r="X459" s="26"/>
      <c r="Y459" s="26"/>
      <c r="Z459" s="26"/>
      <c r="AA459" s="26"/>
      <c r="AB459" s="26"/>
      <c r="AC459" s="26"/>
      <c r="AD459" s="26"/>
      <c r="AE459" s="26"/>
      <c r="AF459" s="26"/>
      <c r="AG459" s="26"/>
      <c r="AH459" s="26"/>
      <c r="AI459" s="26"/>
      <c r="AJ459" s="26"/>
      <c r="AK459" s="26"/>
      <c r="AL459" s="26"/>
      <c r="AM459" s="26"/>
      <c r="AN459" s="26"/>
      <c r="AO459" s="26"/>
      <c r="AP459" s="26"/>
      <c r="AQ459" s="26"/>
      <c r="AR459" s="26"/>
      <c r="AS459" s="26"/>
      <c r="AT459" s="26"/>
      <c r="AU459" s="26"/>
      <c r="AV459" s="26"/>
      <c r="AW459" s="26"/>
      <c r="AX459" s="26"/>
      <c r="AY459" s="26"/>
      <c r="AZ459" s="26"/>
      <c r="BA459" s="26"/>
      <c r="BB459" s="26"/>
      <c r="BC459" s="26"/>
      <c r="BD459" s="26"/>
      <c r="BE459" s="26"/>
      <c r="BF459" s="26"/>
      <c r="BG459" s="26"/>
      <c r="BH459" s="26"/>
      <c r="BI459" s="26"/>
      <c r="BJ459" s="26"/>
      <c r="BK459" s="26"/>
    </row>
    <row r="460" spans="20:63" x14ac:dyDescent="0.2">
      <c r="T460" s="26"/>
      <c r="U460" s="26"/>
      <c r="V460" s="26"/>
      <c r="W460" s="26"/>
      <c r="X460" s="26"/>
      <c r="Y460" s="26"/>
      <c r="Z460" s="26"/>
      <c r="AA460" s="26"/>
      <c r="AB460" s="26"/>
      <c r="AC460" s="26"/>
      <c r="AD460" s="26"/>
      <c r="AE460" s="26"/>
      <c r="AF460" s="26"/>
      <c r="AG460" s="26"/>
      <c r="AH460" s="26"/>
      <c r="AI460" s="26"/>
      <c r="AJ460" s="26"/>
      <c r="AK460" s="26"/>
      <c r="AL460" s="26"/>
      <c r="AM460" s="26"/>
      <c r="AN460" s="26"/>
      <c r="AO460" s="26"/>
      <c r="AP460" s="26"/>
      <c r="AQ460" s="26"/>
      <c r="AR460" s="26"/>
      <c r="AS460" s="26"/>
      <c r="AT460" s="26"/>
      <c r="AU460" s="26"/>
      <c r="AV460" s="26"/>
      <c r="AW460" s="26"/>
      <c r="AX460" s="26"/>
      <c r="AY460" s="26"/>
      <c r="AZ460" s="26"/>
      <c r="BA460" s="26"/>
      <c r="BB460" s="26"/>
      <c r="BC460" s="26"/>
      <c r="BD460" s="26"/>
      <c r="BE460" s="26"/>
      <c r="BF460" s="26"/>
      <c r="BG460" s="26"/>
      <c r="BH460" s="26"/>
      <c r="BI460" s="26"/>
      <c r="BJ460" s="26"/>
      <c r="BK460" s="26"/>
    </row>
    <row r="461" spans="20:63" x14ac:dyDescent="0.2">
      <c r="T461" s="26"/>
      <c r="U461" s="26"/>
      <c r="V461" s="26"/>
      <c r="W461" s="26"/>
      <c r="X461" s="26"/>
      <c r="Y461" s="26"/>
      <c r="Z461" s="26"/>
      <c r="AA461" s="26"/>
      <c r="AB461" s="26"/>
      <c r="AC461" s="26"/>
      <c r="AD461" s="26"/>
      <c r="AE461" s="26"/>
      <c r="AF461" s="26"/>
      <c r="AG461" s="26"/>
      <c r="AH461" s="26"/>
      <c r="AI461" s="26"/>
      <c r="AJ461" s="26"/>
      <c r="AK461" s="26"/>
      <c r="AL461" s="26"/>
      <c r="AM461" s="26"/>
      <c r="AN461" s="26"/>
      <c r="AO461" s="26"/>
      <c r="AP461" s="26"/>
      <c r="AQ461" s="26"/>
      <c r="AR461" s="26"/>
      <c r="AS461" s="26"/>
      <c r="AT461" s="26"/>
      <c r="AU461" s="26"/>
      <c r="AV461" s="26"/>
      <c r="AW461" s="26"/>
      <c r="AX461" s="26"/>
      <c r="AY461" s="26"/>
      <c r="AZ461" s="26"/>
      <c r="BA461" s="26"/>
      <c r="BB461" s="26"/>
      <c r="BC461" s="26"/>
      <c r="BD461" s="26"/>
      <c r="BE461" s="26"/>
      <c r="BF461" s="26"/>
      <c r="BG461" s="26"/>
      <c r="BH461" s="26"/>
      <c r="BI461" s="26"/>
      <c r="BJ461" s="26"/>
      <c r="BK461" s="26"/>
    </row>
    <row r="462" spans="20:63" x14ac:dyDescent="0.2">
      <c r="T462" s="26"/>
      <c r="U462" s="26"/>
      <c r="V462" s="26"/>
      <c r="W462" s="26"/>
      <c r="X462" s="26"/>
      <c r="Y462" s="26"/>
      <c r="Z462" s="26"/>
      <c r="AA462" s="26"/>
      <c r="AB462" s="26"/>
      <c r="AC462" s="26"/>
      <c r="AD462" s="26"/>
      <c r="AE462" s="26"/>
      <c r="AF462" s="26"/>
      <c r="AG462" s="26"/>
      <c r="AH462" s="26"/>
      <c r="AI462" s="26"/>
      <c r="AJ462" s="26"/>
      <c r="AK462" s="26"/>
      <c r="AL462" s="26"/>
      <c r="AM462" s="26"/>
      <c r="AN462" s="26"/>
      <c r="AO462" s="26"/>
      <c r="AP462" s="26"/>
      <c r="AQ462" s="26"/>
      <c r="AR462" s="26"/>
      <c r="AS462" s="26"/>
      <c r="AT462" s="26"/>
      <c r="AU462" s="26"/>
      <c r="AV462" s="26"/>
      <c r="AW462" s="26"/>
      <c r="AX462" s="26"/>
      <c r="AY462" s="26"/>
      <c r="AZ462" s="26"/>
      <c r="BA462" s="26"/>
      <c r="BB462" s="26"/>
      <c r="BC462" s="26"/>
      <c r="BD462" s="26"/>
      <c r="BE462" s="26"/>
      <c r="BF462" s="26"/>
      <c r="BG462" s="26"/>
      <c r="BH462" s="26"/>
      <c r="BI462" s="26"/>
      <c r="BJ462" s="26"/>
      <c r="BK462" s="26"/>
    </row>
    <row r="463" spans="20:63" x14ac:dyDescent="0.2">
      <c r="T463" s="26"/>
      <c r="U463" s="26"/>
      <c r="V463" s="26"/>
      <c r="W463" s="26"/>
      <c r="X463" s="26"/>
      <c r="Y463" s="26"/>
      <c r="Z463" s="26"/>
      <c r="AA463" s="26"/>
      <c r="AB463" s="26"/>
      <c r="AC463" s="26"/>
      <c r="AD463" s="26"/>
      <c r="AE463" s="26"/>
      <c r="AF463" s="26"/>
      <c r="AG463" s="26"/>
      <c r="AH463" s="26"/>
      <c r="AI463" s="26"/>
      <c r="AJ463" s="26"/>
      <c r="AK463" s="26"/>
      <c r="AL463" s="26"/>
      <c r="AM463" s="26"/>
      <c r="AN463" s="26"/>
      <c r="AO463" s="26"/>
      <c r="AP463" s="26"/>
      <c r="AQ463" s="26"/>
      <c r="AR463" s="26"/>
      <c r="AS463" s="26"/>
      <c r="AT463" s="26"/>
      <c r="AU463" s="26"/>
      <c r="AV463" s="26"/>
      <c r="AW463" s="26"/>
      <c r="AX463" s="26"/>
      <c r="AY463" s="26"/>
      <c r="AZ463" s="26"/>
      <c r="BA463" s="26"/>
      <c r="BB463" s="26"/>
      <c r="BC463" s="26"/>
      <c r="BD463" s="26"/>
      <c r="BE463" s="26"/>
      <c r="BF463" s="26"/>
      <c r="BG463" s="26"/>
      <c r="BH463" s="26"/>
      <c r="BI463" s="26"/>
      <c r="BJ463" s="26"/>
      <c r="BK463" s="26"/>
    </row>
    <row r="464" spans="20:63" x14ac:dyDescent="0.2">
      <c r="T464" s="26"/>
      <c r="U464" s="26"/>
      <c r="V464" s="26"/>
      <c r="W464" s="26"/>
      <c r="X464" s="26"/>
      <c r="Y464" s="26"/>
      <c r="Z464" s="26"/>
      <c r="AA464" s="26"/>
      <c r="AB464" s="26"/>
      <c r="AC464" s="26"/>
      <c r="AD464" s="26"/>
      <c r="AE464" s="26"/>
      <c r="AF464" s="26"/>
      <c r="AG464" s="26"/>
      <c r="AH464" s="26"/>
      <c r="AI464" s="26"/>
      <c r="AJ464" s="26"/>
      <c r="AK464" s="26"/>
      <c r="AL464" s="26"/>
      <c r="AM464" s="26"/>
      <c r="AN464" s="26"/>
      <c r="AO464" s="26"/>
      <c r="AP464" s="26"/>
      <c r="AQ464" s="26"/>
      <c r="AR464" s="26"/>
      <c r="AS464" s="26"/>
      <c r="AT464" s="26"/>
      <c r="AU464" s="26"/>
      <c r="AV464" s="26"/>
      <c r="AW464" s="26"/>
      <c r="AX464" s="26"/>
      <c r="AY464" s="26"/>
      <c r="AZ464" s="26"/>
      <c r="BA464" s="26"/>
      <c r="BB464" s="26"/>
      <c r="BC464" s="26"/>
      <c r="BD464" s="26"/>
      <c r="BE464" s="26"/>
      <c r="BF464" s="26"/>
      <c r="BG464" s="26"/>
      <c r="BH464" s="26"/>
      <c r="BI464" s="26"/>
      <c r="BJ464" s="26"/>
      <c r="BK464" s="26"/>
    </row>
    <row r="465" spans="20:63" x14ac:dyDescent="0.2">
      <c r="T465" s="26"/>
      <c r="U465" s="26"/>
      <c r="V465" s="26"/>
      <c r="W465" s="26"/>
      <c r="X465" s="26"/>
      <c r="Y465" s="26"/>
      <c r="Z465" s="26"/>
      <c r="AA465" s="26"/>
      <c r="AB465" s="26"/>
      <c r="AC465" s="26"/>
      <c r="AD465" s="26"/>
      <c r="AE465" s="26"/>
      <c r="AF465" s="26"/>
      <c r="AG465" s="26"/>
      <c r="AH465" s="26"/>
      <c r="AI465" s="26"/>
      <c r="AJ465" s="26"/>
      <c r="AK465" s="26"/>
      <c r="AL465" s="26"/>
      <c r="AM465" s="26"/>
      <c r="AN465" s="26"/>
      <c r="AO465" s="26"/>
      <c r="AP465" s="26"/>
      <c r="AQ465" s="26"/>
      <c r="AR465" s="26"/>
      <c r="AS465" s="26"/>
      <c r="AT465" s="26"/>
      <c r="AU465" s="26"/>
      <c r="AV465" s="26"/>
      <c r="AW465" s="26"/>
      <c r="AX465" s="26"/>
      <c r="AY465" s="26"/>
      <c r="AZ465" s="26"/>
      <c r="BA465" s="26"/>
      <c r="BB465" s="26"/>
      <c r="BC465" s="26"/>
      <c r="BD465" s="26"/>
      <c r="BE465" s="26"/>
      <c r="BF465" s="26"/>
      <c r="BG465" s="26"/>
      <c r="BH465" s="26"/>
      <c r="BI465" s="26"/>
      <c r="BJ465" s="26"/>
      <c r="BK465" s="26"/>
    </row>
    <row r="466" spans="20:63" x14ac:dyDescent="0.2">
      <c r="T466" s="26"/>
      <c r="U466" s="26"/>
      <c r="V466" s="26"/>
      <c r="W466" s="26"/>
      <c r="X466" s="26"/>
      <c r="Y466" s="26"/>
      <c r="Z466" s="26"/>
      <c r="AA466" s="26"/>
      <c r="AB466" s="26"/>
      <c r="AC466" s="26"/>
      <c r="AD466" s="26"/>
      <c r="AE466" s="26"/>
      <c r="AF466" s="26"/>
      <c r="AG466" s="26"/>
      <c r="AH466" s="26"/>
      <c r="AI466" s="26"/>
      <c r="AJ466" s="26"/>
      <c r="AK466" s="26"/>
      <c r="AL466" s="26"/>
      <c r="AM466" s="26"/>
      <c r="AN466" s="26"/>
      <c r="AO466" s="26"/>
      <c r="AP466" s="26"/>
      <c r="AQ466" s="26"/>
      <c r="AR466" s="26"/>
      <c r="AS466" s="26"/>
      <c r="AT466" s="26"/>
      <c r="AU466" s="26"/>
      <c r="AV466" s="26"/>
      <c r="AW466" s="26"/>
      <c r="AX466" s="26"/>
      <c r="AY466" s="26"/>
      <c r="AZ466" s="26"/>
      <c r="BA466" s="26"/>
      <c r="BB466" s="26"/>
      <c r="BC466" s="26"/>
      <c r="BD466" s="26"/>
      <c r="BE466" s="26"/>
      <c r="BF466" s="26"/>
      <c r="BG466" s="26"/>
      <c r="BH466" s="26"/>
      <c r="BI466" s="26"/>
      <c r="BJ466" s="26"/>
      <c r="BK466" s="26"/>
    </row>
    <row r="467" spans="20:63" x14ac:dyDescent="0.2">
      <c r="T467" s="26"/>
      <c r="U467" s="26"/>
      <c r="V467" s="26"/>
      <c r="W467" s="26"/>
      <c r="X467" s="26"/>
      <c r="Y467" s="26"/>
      <c r="Z467" s="26"/>
      <c r="AA467" s="26"/>
      <c r="AB467" s="26"/>
      <c r="AC467" s="26"/>
      <c r="AD467" s="26"/>
      <c r="AE467" s="26"/>
      <c r="AF467" s="26"/>
      <c r="AG467" s="26"/>
      <c r="AH467" s="26"/>
      <c r="AI467" s="26"/>
      <c r="AJ467" s="26"/>
      <c r="AK467" s="26"/>
      <c r="AL467" s="26"/>
      <c r="AM467" s="26"/>
      <c r="AN467" s="26"/>
      <c r="AO467" s="26"/>
      <c r="AP467" s="26"/>
      <c r="AQ467" s="26"/>
      <c r="AR467" s="26"/>
      <c r="AS467" s="26"/>
      <c r="AT467" s="26"/>
      <c r="AU467" s="26"/>
      <c r="AV467" s="26"/>
      <c r="AW467" s="26"/>
      <c r="AX467" s="26"/>
      <c r="AY467" s="26"/>
      <c r="AZ467" s="26"/>
      <c r="BA467" s="26"/>
      <c r="BB467" s="26"/>
      <c r="BC467" s="26"/>
      <c r="BD467" s="26"/>
      <c r="BE467" s="26"/>
      <c r="BF467" s="26"/>
      <c r="BG467" s="26"/>
      <c r="BH467" s="26"/>
      <c r="BI467" s="26"/>
      <c r="BJ467" s="26"/>
      <c r="BK467" s="26"/>
    </row>
    <row r="468" spans="20:63" x14ac:dyDescent="0.2">
      <c r="T468" s="26"/>
      <c r="U468" s="26"/>
      <c r="V468" s="26"/>
      <c r="W468" s="26"/>
      <c r="X468" s="26"/>
      <c r="Y468" s="26"/>
      <c r="Z468" s="26"/>
      <c r="AA468" s="26"/>
      <c r="AB468" s="26"/>
      <c r="AC468" s="26"/>
      <c r="AD468" s="26"/>
      <c r="AE468" s="26"/>
      <c r="AF468" s="26"/>
      <c r="AG468" s="26"/>
      <c r="AH468" s="26"/>
      <c r="AI468" s="26"/>
      <c r="AJ468" s="26"/>
      <c r="AK468" s="26"/>
      <c r="AL468" s="26"/>
      <c r="AM468" s="26"/>
      <c r="AN468" s="26"/>
      <c r="AO468" s="26"/>
      <c r="AP468" s="26"/>
      <c r="AQ468" s="26"/>
      <c r="AR468" s="26"/>
      <c r="AS468" s="26"/>
      <c r="AT468" s="26"/>
      <c r="AU468" s="26"/>
      <c r="AV468" s="26"/>
      <c r="AW468" s="26"/>
      <c r="AX468" s="26"/>
      <c r="AY468" s="26"/>
      <c r="AZ468" s="26"/>
      <c r="BA468" s="26"/>
      <c r="BB468" s="26"/>
      <c r="BC468" s="26"/>
      <c r="BD468" s="26"/>
      <c r="BE468" s="26"/>
      <c r="BF468" s="26"/>
      <c r="BG468" s="26"/>
      <c r="BH468" s="26"/>
      <c r="BI468" s="26"/>
      <c r="BJ468" s="26"/>
      <c r="BK468" s="26"/>
    </row>
    <row r="469" spans="20:63" x14ac:dyDescent="0.2">
      <c r="T469" s="26"/>
      <c r="U469" s="26"/>
      <c r="V469" s="26"/>
      <c r="W469" s="26"/>
      <c r="X469" s="26"/>
      <c r="Y469" s="26"/>
      <c r="Z469" s="26"/>
      <c r="AA469" s="26"/>
      <c r="AB469" s="26"/>
      <c r="AC469" s="26"/>
      <c r="AD469" s="26"/>
      <c r="AE469" s="26"/>
      <c r="AF469" s="26"/>
      <c r="AG469" s="26"/>
      <c r="AH469" s="26"/>
      <c r="AI469" s="26"/>
      <c r="AJ469" s="26"/>
      <c r="AK469" s="26"/>
      <c r="AL469" s="26"/>
      <c r="AM469" s="26"/>
      <c r="AN469" s="26"/>
      <c r="AO469" s="26"/>
      <c r="AP469" s="26"/>
      <c r="AQ469" s="26"/>
      <c r="AR469" s="26"/>
      <c r="AS469" s="26"/>
      <c r="AT469" s="26"/>
      <c r="AU469" s="26"/>
      <c r="AV469" s="26"/>
      <c r="AW469" s="26"/>
      <c r="AX469" s="26"/>
      <c r="AY469" s="26"/>
      <c r="AZ469" s="26"/>
      <c r="BA469" s="26"/>
      <c r="BB469" s="26"/>
      <c r="BC469" s="26"/>
      <c r="BD469" s="26"/>
      <c r="BE469" s="26"/>
      <c r="BF469" s="26"/>
      <c r="BG469" s="26"/>
      <c r="BH469" s="26"/>
      <c r="BI469" s="26"/>
      <c r="BJ469" s="26"/>
      <c r="BK469" s="26"/>
    </row>
    <row r="470" spans="20:63" x14ac:dyDescent="0.2">
      <c r="T470" s="26"/>
      <c r="U470" s="26"/>
      <c r="V470" s="26"/>
      <c r="W470" s="26"/>
      <c r="X470" s="26"/>
      <c r="Y470" s="26"/>
      <c r="Z470" s="26"/>
      <c r="AA470" s="26"/>
      <c r="AB470" s="26"/>
      <c r="AC470" s="26"/>
      <c r="AD470" s="26"/>
      <c r="AE470" s="26"/>
      <c r="AF470" s="26"/>
      <c r="AG470" s="26"/>
      <c r="AH470" s="26"/>
      <c r="AI470" s="26"/>
      <c r="AJ470" s="26"/>
      <c r="AK470" s="26"/>
      <c r="AL470" s="26"/>
      <c r="AM470" s="26"/>
      <c r="AN470" s="26"/>
      <c r="AO470" s="26"/>
      <c r="AP470" s="26"/>
      <c r="AQ470" s="26"/>
      <c r="AR470" s="26"/>
      <c r="AS470" s="26"/>
      <c r="AT470" s="26"/>
      <c r="AU470" s="26"/>
      <c r="AV470" s="26"/>
      <c r="AW470" s="26"/>
      <c r="AX470" s="26"/>
      <c r="AY470" s="26"/>
      <c r="AZ470" s="26"/>
      <c r="BA470" s="26"/>
      <c r="BB470" s="26"/>
      <c r="BC470" s="26"/>
      <c r="BD470" s="26"/>
      <c r="BE470" s="26"/>
      <c r="BF470" s="26"/>
      <c r="BG470" s="26"/>
      <c r="BH470" s="26"/>
      <c r="BI470" s="26"/>
      <c r="BJ470" s="26"/>
      <c r="BK470" s="26"/>
    </row>
    <row r="471" spans="20:63" x14ac:dyDescent="0.2">
      <c r="T471" s="26"/>
      <c r="U471" s="26"/>
      <c r="V471" s="26"/>
      <c r="W471" s="26"/>
      <c r="X471" s="26"/>
      <c r="Y471" s="26"/>
      <c r="Z471" s="26"/>
      <c r="AA471" s="26"/>
      <c r="AB471" s="26"/>
      <c r="AC471" s="26"/>
      <c r="AD471" s="26"/>
      <c r="AE471" s="26"/>
      <c r="AF471" s="26"/>
      <c r="AG471" s="26"/>
      <c r="AH471" s="26"/>
      <c r="AI471" s="26"/>
      <c r="AJ471" s="26"/>
      <c r="AK471" s="26"/>
      <c r="AL471" s="26"/>
      <c r="AM471" s="26"/>
      <c r="AN471" s="26"/>
      <c r="AO471" s="26"/>
      <c r="AP471" s="26"/>
      <c r="AQ471" s="26"/>
      <c r="AR471" s="26"/>
      <c r="AS471" s="26"/>
      <c r="AT471" s="26"/>
      <c r="AU471" s="26"/>
      <c r="AV471" s="26"/>
      <c r="AW471" s="26"/>
      <c r="AX471" s="26"/>
      <c r="AY471" s="26"/>
      <c r="AZ471" s="26"/>
      <c r="BA471" s="26"/>
      <c r="BB471" s="26"/>
      <c r="BC471" s="26"/>
      <c r="BD471" s="26"/>
      <c r="BE471" s="26"/>
      <c r="BF471" s="26"/>
      <c r="BG471" s="26"/>
      <c r="BH471" s="26"/>
      <c r="BI471" s="26"/>
      <c r="BJ471" s="26"/>
      <c r="BK471" s="26"/>
    </row>
    <row r="472" spans="20:63" x14ac:dyDescent="0.2">
      <c r="T472" s="26"/>
      <c r="U472" s="26"/>
      <c r="V472" s="26"/>
      <c r="W472" s="26"/>
      <c r="X472" s="26"/>
      <c r="Y472" s="26"/>
      <c r="Z472" s="26"/>
      <c r="AA472" s="26"/>
      <c r="AB472" s="26"/>
      <c r="AC472" s="26"/>
      <c r="AD472" s="26"/>
      <c r="AE472" s="26"/>
      <c r="AF472" s="26"/>
      <c r="AG472" s="26"/>
      <c r="AH472" s="26"/>
      <c r="AI472" s="26"/>
      <c r="AJ472" s="26"/>
      <c r="AK472" s="26"/>
      <c r="AL472" s="26"/>
      <c r="AM472" s="26"/>
      <c r="AN472" s="26"/>
      <c r="AO472" s="26"/>
      <c r="AP472" s="26"/>
      <c r="AQ472" s="26"/>
      <c r="AR472" s="26"/>
      <c r="AS472" s="26"/>
      <c r="AT472" s="26"/>
      <c r="AU472" s="26"/>
      <c r="AV472" s="26"/>
      <c r="AW472" s="26"/>
      <c r="AX472" s="26"/>
      <c r="AY472" s="26"/>
      <c r="AZ472" s="26"/>
      <c r="BA472" s="26"/>
      <c r="BB472" s="26"/>
      <c r="BC472" s="26"/>
      <c r="BD472" s="26"/>
      <c r="BE472" s="26"/>
      <c r="BF472" s="26"/>
      <c r="BG472" s="26"/>
      <c r="BH472" s="26"/>
      <c r="BI472" s="26"/>
      <c r="BJ472" s="26"/>
      <c r="BK472" s="26"/>
    </row>
    <row r="473" spans="20:63" x14ac:dyDescent="0.2">
      <c r="T473" s="26"/>
      <c r="U473" s="26"/>
      <c r="V473" s="26"/>
      <c r="W473" s="26"/>
      <c r="X473" s="26"/>
      <c r="Y473" s="26"/>
      <c r="Z473" s="26"/>
      <c r="AA473" s="26"/>
      <c r="AB473" s="26"/>
      <c r="AC473" s="26"/>
      <c r="AD473" s="26"/>
      <c r="AE473" s="26"/>
      <c r="AF473" s="26"/>
      <c r="AG473" s="26"/>
      <c r="AH473" s="26"/>
      <c r="AI473" s="26"/>
      <c r="AJ473" s="26"/>
      <c r="AK473" s="26"/>
      <c r="AL473" s="26"/>
      <c r="AM473" s="26"/>
      <c r="AN473" s="26"/>
      <c r="AO473" s="26"/>
      <c r="AP473" s="26"/>
      <c r="AQ473" s="26"/>
      <c r="AR473" s="26"/>
      <c r="AS473" s="26"/>
      <c r="AT473" s="26"/>
      <c r="AU473" s="26"/>
      <c r="AV473" s="26"/>
      <c r="AW473" s="26"/>
      <c r="AX473" s="26"/>
      <c r="AY473" s="26"/>
      <c r="AZ473" s="26"/>
      <c r="BA473" s="26"/>
      <c r="BB473" s="26"/>
      <c r="BC473" s="26"/>
      <c r="BD473" s="26"/>
      <c r="BE473" s="26"/>
      <c r="BF473" s="26"/>
      <c r="BG473" s="26"/>
      <c r="BH473" s="26"/>
      <c r="BI473" s="26"/>
      <c r="BJ473" s="26"/>
      <c r="BK473" s="26"/>
    </row>
    <row r="474" spans="20:63" x14ac:dyDescent="0.2">
      <c r="T474" s="26"/>
      <c r="U474" s="26"/>
      <c r="V474" s="26"/>
      <c r="W474" s="26"/>
      <c r="X474" s="26"/>
      <c r="Y474" s="26"/>
      <c r="Z474" s="26"/>
      <c r="AA474" s="26"/>
      <c r="AB474" s="26"/>
      <c r="AC474" s="26"/>
      <c r="AD474" s="26"/>
      <c r="AE474" s="26"/>
      <c r="AF474" s="26"/>
      <c r="AG474" s="26"/>
      <c r="AH474" s="26"/>
      <c r="AI474" s="26"/>
      <c r="AJ474" s="26"/>
      <c r="AK474" s="26"/>
      <c r="AL474" s="26"/>
      <c r="AM474" s="26"/>
      <c r="AN474" s="26"/>
      <c r="AO474" s="26"/>
      <c r="AP474" s="26"/>
      <c r="AQ474" s="26"/>
      <c r="AR474" s="26"/>
      <c r="AS474" s="26"/>
      <c r="AT474" s="26"/>
      <c r="AU474" s="26"/>
      <c r="AV474" s="26"/>
      <c r="AW474" s="26"/>
      <c r="AX474" s="26"/>
      <c r="AY474" s="26"/>
      <c r="AZ474" s="26"/>
      <c r="BA474" s="26"/>
      <c r="BB474" s="26"/>
      <c r="BC474" s="26"/>
      <c r="BD474" s="26"/>
      <c r="BE474" s="26"/>
      <c r="BF474" s="26"/>
      <c r="BG474" s="26"/>
      <c r="BH474" s="26"/>
      <c r="BI474" s="26"/>
      <c r="BJ474" s="26"/>
      <c r="BK474" s="26"/>
    </row>
    <row r="475" spans="20:63" x14ac:dyDescent="0.2">
      <c r="T475" s="26"/>
      <c r="U475" s="26"/>
      <c r="V475" s="26"/>
      <c r="W475" s="26"/>
      <c r="X475" s="26"/>
      <c r="Y475" s="26"/>
      <c r="Z475" s="26"/>
      <c r="AA475" s="26"/>
      <c r="AB475" s="26"/>
      <c r="AC475" s="26"/>
      <c r="AD475" s="26"/>
      <c r="AE475" s="26"/>
      <c r="AF475" s="26"/>
      <c r="AG475" s="26"/>
      <c r="AH475" s="26"/>
      <c r="AI475" s="26"/>
      <c r="AJ475" s="26"/>
      <c r="AK475" s="26"/>
      <c r="AL475" s="26"/>
      <c r="AM475" s="26"/>
      <c r="AN475" s="26"/>
      <c r="AO475" s="26"/>
      <c r="AP475" s="26"/>
      <c r="AQ475" s="26"/>
      <c r="AR475" s="26"/>
      <c r="AS475" s="26"/>
      <c r="AT475" s="26"/>
      <c r="AU475" s="26"/>
      <c r="AV475" s="26"/>
      <c r="AW475" s="26"/>
      <c r="AX475" s="26"/>
      <c r="AY475" s="26"/>
      <c r="AZ475" s="26"/>
      <c r="BA475" s="26"/>
      <c r="BB475" s="26"/>
      <c r="BC475" s="26"/>
      <c r="BD475" s="26"/>
      <c r="BE475" s="26"/>
      <c r="BF475" s="26"/>
      <c r="BG475" s="26"/>
      <c r="BH475" s="26"/>
      <c r="BI475" s="26"/>
      <c r="BJ475" s="26"/>
      <c r="BK475" s="26"/>
    </row>
    <row r="476" spans="20:63" x14ac:dyDescent="0.2">
      <c r="T476" s="26"/>
      <c r="U476" s="26"/>
      <c r="V476" s="26"/>
      <c r="W476" s="26"/>
      <c r="X476" s="26"/>
      <c r="Y476" s="26"/>
      <c r="Z476" s="26"/>
      <c r="AA476" s="26"/>
      <c r="AB476" s="26"/>
      <c r="AC476" s="26"/>
      <c r="AD476" s="26"/>
      <c r="AE476" s="26"/>
      <c r="AF476" s="26"/>
      <c r="AG476" s="26"/>
      <c r="AH476" s="26"/>
      <c r="AI476" s="26"/>
      <c r="AJ476" s="26"/>
      <c r="AK476" s="26"/>
      <c r="AL476" s="26"/>
      <c r="AM476" s="26"/>
      <c r="AN476" s="26"/>
      <c r="AO476" s="26"/>
      <c r="AP476" s="26"/>
      <c r="AQ476" s="26"/>
      <c r="AR476" s="26"/>
      <c r="AS476" s="26"/>
      <c r="AT476" s="26"/>
      <c r="AU476" s="26"/>
      <c r="AV476" s="26"/>
      <c r="AW476" s="26"/>
      <c r="AX476" s="26"/>
      <c r="AY476" s="26"/>
      <c r="AZ476" s="26"/>
      <c r="BA476" s="26"/>
      <c r="BB476" s="26"/>
      <c r="BC476" s="26"/>
      <c r="BD476" s="26"/>
      <c r="BE476" s="26"/>
      <c r="BF476" s="26"/>
      <c r="BG476" s="26"/>
      <c r="BH476" s="26"/>
      <c r="BI476" s="26"/>
      <c r="BJ476" s="26"/>
      <c r="BK476" s="26"/>
    </row>
    <row r="477" spans="20:63" x14ac:dyDescent="0.2">
      <c r="T477" s="26"/>
      <c r="U477" s="26"/>
      <c r="V477" s="26"/>
      <c r="W477" s="26"/>
      <c r="X477" s="26"/>
      <c r="Y477" s="26"/>
      <c r="Z477" s="26"/>
      <c r="AA477" s="26"/>
      <c r="AB477" s="26"/>
      <c r="AC477" s="26"/>
      <c r="AD477" s="26"/>
      <c r="AE477" s="26"/>
      <c r="AF477" s="26"/>
      <c r="AG477" s="26"/>
      <c r="AH477" s="26"/>
      <c r="AI477" s="26"/>
      <c r="AJ477" s="26"/>
      <c r="AK477" s="26"/>
      <c r="AL477" s="26"/>
      <c r="AM477" s="26"/>
      <c r="AN477" s="26"/>
      <c r="AO477" s="26"/>
      <c r="AP477" s="26"/>
      <c r="AQ477" s="26"/>
      <c r="AR477" s="26"/>
      <c r="AS477" s="26"/>
      <c r="AT477" s="26"/>
      <c r="AU477" s="26"/>
      <c r="AV477" s="26"/>
      <c r="AW477" s="26"/>
      <c r="AX477" s="26"/>
      <c r="AY477" s="26"/>
      <c r="AZ477" s="26"/>
      <c r="BA477" s="26"/>
      <c r="BB477" s="26"/>
      <c r="BC477" s="26"/>
      <c r="BD477" s="26"/>
      <c r="BE477" s="26"/>
      <c r="BF477" s="26"/>
      <c r="BG477" s="26"/>
      <c r="BH477" s="26"/>
      <c r="BI477" s="26"/>
      <c r="BJ477" s="26"/>
      <c r="BK477" s="26"/>
    </row>
    <row r="478" spans="20:63" x14ac:dyDescent="0.2">
      <c r="T478" s="26"/>
      <c r="U478" s="26"/>
      <c r="V478" s="26"/>
      <c r="W478" s="26"/>
      <c r="X478" s="26"/>
      <c r="Y478" s="26"/>
      <c r="Z478" s="26"/>
      <c r="AA478" s="26"/>
      <c r="AB478" s="26"/>
      <c r="AC478" s="26"/>
      <c r="AD478" s="26"/>
      <c r="AE478" s="26"/>
      <c r="AF478" s="26"/>
      <c r="AG478" s="26"/>
      <c r="AH478" s="26"/>
      <c r="AI478" s="26"/>
      <c r="AJ478" s="26"/>
      <c r="AK478" s="26"/>
      <c r="AL478" s="26"/>
      <c r="AM478" s="26"/>
      <c r="AN478" s="26"/>
      <c r="AO478" s="26"/>
      <c r="AP478" s="26"/>
      <c r="AQ478" s="26"/>
      <c r="AR478" s="26"/>
      <c r="AS478" s="26"/>
      <c r="AT478" s="26"/>
      <c r="AU478" s="26"/>
      <c r="AV478" s="26"/>
      <c r="AW478" s="26"/>
      <c r="AX478" s="26"/>
      <c r="AY478" s="26"/>
      <c r="AZ478" s="26"/>
      <c r="BA478" s="26"/>
      <c r="BB478" s="26"/>
      <c r="BC478" s="26"/>
      <c r="BD478" s="26"/>
      <c r="BE478" s="26"/>
      <c r="BF478" s="26"/>
      <c r="BG478" s="26"/>
      <c r="BH478" s="26"/>
      <c r="BI478" s="26"/>
      <c r="BJ478" s="26"/>
      <c r="BK478" s="26"/>
    </row>
    <row r="479" spans="20:63" x14ac:dyDescent="0.2">
      <c r="T479" s="26"/>
      <c r="U479" s="26"/>
      <c r="V479" s="26"/>
      <c r="W479" s="26"/>
      <c r="X479" s="26"/>
      <c r="Y479" s="26"/>
      <c r="Z479" s="26"/>
      <c r="AA479" s="26"/>
      <c r="AB479" s="26"/>
      <c r="AC479" s="26"/>
      <c r="AD479" s="26"/>
      <c r="AE479" s="26"/>
      <c r="AF479" s="26"/>
      <c r="AG479" s="26"/>
      <c r="AH479" s="26"/>
      <c r="AI479" s="26"/>
      <c r="AJ479" s="26"/>
      <c r="AK479" s="26"/>
      <c r="AL479" s="26"/>
      <c r="AM479" s="26"/>
      <c r="AN479" s="26"/>
      <c r="AO479" s="26"/>
      <c r="AP479" s="26"/>
      <c r="AQ479" s="26"/>
      <c r="AR479" s="26"/>
      <c r="AS479" s="26"/>
      <c r="AT479" s="26"/>
      <c r="AU479" s="26"/>
      <c r="AV479" s="26"/>
      <c r="AW479" s="26"/>
      <c r="AX479" s="26"/>
      <c r="AY479" s="26"/>
      <c r="AZ479" s="26"/>
      <c r="BA479" s="26"/>
      <c r="BB479" s="26"/>
      <c r="BC479" s="26"/>
      <c r="BD479" s="26"/>
      <c r="BE479" s="26"/>
      <c r="BF479" s="26"/>
      <c r="BG479" s="26"/>
      <c r="BH479" s="26"/>
      <c r="BI479" s="26"/>
      <c r="BJ479" s="26"/>
      <c r="BK479" s="26"/>
    </row>
    <row r="480" spans="20:63" x14ac:dyDescent="0.2">
      <c r="T480" s="26"/>
      <c r="U480" s="26"/>
      <c r="V480" s="26"/>
      <c r="W480" s="26"/>
      <c r="X480" s="26"/>
      <c r="Y480" s="26"/>
      <c r="Z480" s="26"/>
      <c r="AA480" s="26"/>
      <c r="AB480" s="26"/>
      <c r="AC480" s="26"/>
      <c r="AD480" s="26"/>
      <c r="AE480" s="26"/>
      <c r="AF480" s="26"/>
      <c r="AG480" s="26"/>
      <c r="AH480" s="26"/>
      <c r="AI480" s="26"/>
      <c r="AJ480" s="26"/>
      <c r="AK480" s="26"/>
      <c r="AL480" s="26"/>
      <c r="AM480" s="26"/>
      <c r="AN480" s="26"/>
      <c r="AO480" s="26"/>
      <c r="AP480" s="26"/>
      <c r="AQ480" s="26"/>
      <c r="AR480" s="26"/>
      <c r="AS480" s="26"/>
      <c r="AT480" s="26"/>
      <c r="AU480" s="26"/>
      <c r="AV480" s="26"/>
      <c r="AW480" s="26"/>
      <c r="AX480" s="26"/>
      <c r="AY480" s="26"/>
      <c r="AZ480" s="26"/>
      <c r="BA480" s="26"/>
      <c r="BB480" s="26"/>
      <c r="BC480" s="26"/>
      <c r="BD480" s="26"/>
      <c r="BE480" s="26"/>
      <c r="BF480" s="26"/>
      <c r="BG480" s="26"/>
      <c r="BH480" s="26"/>
      <c r="BI480" s="26"/>
      <c r="BJ480" s="26"/>
      <c r="BK480" s="26"/>
    </row>
    <row r="481" spans="20:63" x14ac:dyDescent="0.2">
      <c r="T481" s="26"/>
      <c r="U481" s="26"/>
      <c r="V481" s="26"/>
      <c r="W481" s="26"/>
      <c r="X481" s="26"/>
      <c r="Y481" s="26"/>
      <c r="Z481" s="26"/>
      <c r="AA481" s="26"/>
      <c r="AB481" s="26"/>
      <c r="AC481" s="26"/>
      <c r="AD481" s="26"/>
      <c r="AE481" s="26"/>
      <c r="AF481" s="26"/>
      <c r="AG481" s="26"/>
      <c r="AH481" s="26"/>
      <c r="AI481" s="26"/>
      <c r="AJ481" s="26"/>
      <c r="AK481" s="26"/>
      <c r="AL481" s="26"/>
      <c r="AM481" s="26"/>
      <c r="AN481" s="26"/>
      <c r="AO481" s="26"/>
      <c r="AP481" s="26"/>
      <c r="AQ481" s="26"/>
      <c r="AR481" s="26"/>
      <c r="AS481" s="26"/>
      <c r="AT481" s="26"/>
      <c r="AU481" s="26"/>
      <c r="AV481" s="26"/>
      <c r="AW481" s="26"/>
      <c r="AX481" s="26"/>
      <c r="AY481" s="26"/>
      <c r="AZ481" s="26"/>
      <c r="BA481" s="26"/>
      <c r="BB481" s="26"/>
      <c r="BC481" s="26"/>
      <c r="BD481" s="26"/>
      <c r="BE481" s="26"/>
      <c r="BF481" s="26"/>
      <c r="BG481" s="26"/>
      <c r="BH481" s="26"/>
      <c r="BI481" s="26"/>
      <c r="BJ481" s="26"/>
      <c r="BK481" s="26"/>
    </row>
    <row r="482" spans="20:63" x14ac:dyDescent="0.2">
      <c r="T482" s="26"/>
      <c r="U482" s="26"/>
      <c r="V482" s="26"/>
      <c r="W482" s="26"/>
      <c r="X482" s="26"/>
      <c r="Y482" s="26"/>
      <c r="Z482" s="26"/>
      <c r="AA482" s="26"/>
      <c r="AB482" s="26"/>
      <c r="AC482" s="26"/>
      <c r="AD482" s="26"/>
      <c r="AE482" s="26"/>
      <c r="AF482" s="26"/>
      <c r="AG482" s="26"/>
      <c r="AH482" s="26"/>
      <c r="AI482" s="26"/>
      <c r="AJ482" s="26"/>
      <c r="AK482" s="26"/>
      <c r="AL482" s="26"/>
      <c r="AM482" s="26"/>
      <c r="AN482" s="26"/>
      <c r="AO482" s="26"/>
      <c r="AP482" s="26"/>
      <c r="AQ482" s="26"/>
      <c r="AR482" s="26"/>
      <c r="AS482" s="26"/>
      <c r="AT482" s="26"/>
      <c r="AU482" s="26"/>
      <c r="AV482" s="26"/>
      <c r="AW482" s="26"/>
      <c r="AX482" s="26"/>
      <c r="AY482" s="26"/>
      <c r="AZ482" s="26"/>
      <c r="BA482" s="26"/>
      <c r="BB482" s="26"/>
      <c r="BC482" s="26"/>
      <c r="BD482" s="26"/>
      <c r="BE482" s="26"/>
      <c r="BF482" s="26"/>
      <c r="BG482" s="26"/>
      <c r="BH482" s="26"/>
      <c r="BI482" s="26"/>
      <c r="BJ482" s="26"/>
      <c r="BK482" s="26"/>
    </row>
    <row r="483" spans="20:63" x14ac:dyDescent="0.2">
      <c r="T483" s="26"/>
      <c r="U483" s="26"/>
      <c r="V483" s="26"/>
      <c r="W483" s="26"/>
      <c r="X483" s="26"/>
      <c r="Y483" s="26"/>
      <c r="Z483" s="26"/>
      <c r="AA483" s="26"/>
      <c r="AB483" s="26"/>
      <c r="AC483" s="26"/>
      <c r="AD483" s="26"/>
      <c r="AE483" s="26"/>
      <c r="AF483" s="26"/>
      <c r="AG483" s="26"/>
      <c r="AH483" s="26"/>
      <c r="AI483" s="26"/>
      <c r="AJ483" s="26"/>
      <c r="AK483" s="26"/>
      <c r="AL483" s="26"/>
      <c r="AM483" s="26"/>
      <c r="AN483" s="26"/>
      <c r="AO483" s="26"/>
      <c r="AP483" s="26"/>
      <c r="AQ483" s="26"/>
      <c r="AR483" s="26"/>
      <c r="AS483" s="26"/>
      <c r="AT483" s="26"/>
      <c r="AU483" s="26"/>
      <c r="AV483" s="26"/>
      <c r="AW483" s="26"/>
      <c r="AX483" s="26"/>
      <c r="AY483" s="26"/>
      <c r="AZ483" s="26"/>
      <c r="BA483" s="26"/>
      <c r="BB483" s="26"/>
      <c r="BC483" s="26"/>
      <c r="BD483" s="26"/>
      <c r="BE483" s="26"/>
      <c r="BF483" s="26"/>
      <c r="BG483" s="26"/>
      <c r="BH483" s="26"/>
      <c r="BI483" s="26"/>
      <c r="BJ483" s="26"/>
      <c r="BK483" s="26"/>
    </row>
    <row r="484" spans="20:63" x14ac:dyDescent="0.2">
      <c r="T484" s="26"/>
      <c r="U484" s="26"/>
      <c r="V484" s="26"/>
      <c r="W484" s="26"/>
      <c r="X484" s="26"/>
      <c r="Y484" s="26"/>
      <c r="Z484" s="26"/>
      <c r="AA484" s="26"/>
      <c r="AB484" s="26"/>
      <c r="AC484" s="26"/>
      <c r="AD484" s="26"/>
      <c r="AE484" s="26"/>
      <c r="AF484" s="26"/>
      <c r="AG484" s="26"/>
      <c r="AH484" s="26"/>
      <c r="AI484" s="26"/>
      <c r="AJ484" s="26"/>
      <c r="AK484" s="26"/>
      <c r="AL484" s="26"/>
      <c r="AM484" s="26"/>
      <c r="AN484" s="26"/>
      <c r="AO484" s="26"/>
      <c r="AP484" s="26"/>
      <c r="AQ484" s="26"/>
      <c r="AR484" s="26"/>
      <c r="AS484" s="26"/>
      <c r="AT484" s="26"/>
      <c r="AU484" s="26"/>
      <c r="AV484" s="26"/>
      <c r="AW484" s="26"/>
      <c r="AX484" s="26"/>
      <c r="AY484" s="26"/>
      <c r="AZ484" s="26"/>
      <c r="BA484" s="26"/>
      <c r="BB484" s="26"/>
      <c r="BC484" s="26"/>
      <c r="BD484" s="26"/>
      <c r="BE484" s="26"/>
      <c r="BF484" s="26"/>
      <c r="BG484" s="26"/>
      <c r="BH484" s="26"/>
      <c r="BI484" s="26"/>
      <c r="BJ484" s="26"/>
      <c r="BK484" s="26"/>
    </row>
    <row r="485" spans="20:63" x14ac:dyDescent="0.2">
      <c r="T485" s="26"/>
      <c r="U485" s="26"/>
      <c r="V485" s="26"/>
      <c r="W485" s="26"/>
      <c r="X485" s="26"/>
      <c r="Y485" s="26"/>
      <c r="Z485" s="26"/>
      <c r="AA485" s="26"/>
      <c r="AB485" s="26"/>
      <c r="AC485" s="26"/>
      <c r="AD485" s="26"/>
      <c r="AE485" s="26"/>
      <c r="AF485" s="26"/>
      <c r="AG485" s="26"/>
      <c r="AH485" s="26"/>
      <c r="AI485" s="26"/>
      <c r="AJ485" s="26"/>
      <c r="AK485" s="26"/>
      <c r="AL485" s="26"/>
      <c r="AM485" s="26"/>
      <c r="AN485" s="26"/>
      <c r="AO485" s="26"/>
      <c r="AP485" s="26"/>
      <c r="AQ485" s="26"/>
      <c r="AR485" s="26"/>
      <c r="AS485" s="26"/>
      <c r="AT485" s="26"/>
      <c r="AU485" s="26"/>
      <c r="AV485" s="26"/>
      <c r="AW485" s="26"/>
      <c r="AX485" s="26"/>
      <c r="AY485" s="26"/>
      <c r="AZ485" s="26"/>
      <c r="BA485" s="26"/>
      <c r="BB485" s="26"/>
      <c r="BC485" s="26"/>
      <c r="BD485" s="26"/>
      <c r="BE485" s="26"/>
      <c r="BF485" s="26"/>
      <c r="BG485" s="26"/>
      <c r="BH485" s="26"/>
      <c r="BI485" s="26"/>
      <c r="BJ485" s="26"/>
      <c r="BK485" s="26"/>
    </row>
    <row r="486" spans="20:63" x14ac:dyDescent="0.2">
      <c r="T486" s="26"/>
      <c r="U486" s="26"/>
      <c r="V486" s="26"/>
      <c r="W486" s="26"/>
      <c r="X486" s="26"/>
      <c r="Y486" s="26"/>
      <c r="Z486" s="26"/>
      <c r="AA486" s="26"/>
      <c r="AB486" s="26"/>
      <c r="AC486" s="26"/>
      <c r="AD486" s="26"/>
      <c r="AE486" s="26"/>
      <c r="AF486" s="26"/>
      <c r="AG486" s="26"/>
      <c r="AH486" s="26"/>
      <c r="AI486" s="26"/>
      <c r="AJ486" s="26"/>
      <c r="AK486" s="26"/>
      <c r="AL486" s="26"/>
      <c r="AM486" s="26"/>
      <c r="AN486" s="26"/>
      <c r="AO486" s="26"/>
      <c r="AP486" s="26"/>
      <c r="AQ486" s="26"/>
      <c r="AR486" s="26"/>
      <c r="AS486" s="26"/>
      <c r="AT486" s="26"/>
      <c r="AU486" s="26"/>
      <c r="AV486" s="26"/>
      <c r="AW486" s="26"/>
      <c r="AX486" s="26"/>
      <c r="AY486" s="26"/>
      <c r="AZ486" s="26"/>
      <c r="BA486" s="26"/>
      <c r="BB486" s="26"/>
      <c r="BC486" s="26"/>
      <c r="BD486" s="26"/>
      <c r="BE486" s="26"/>
      <c r="BF486" s="26"/>
      <c r="BG486" s="26"/>
      <c r="BH486" s="26"/>
      <c r="BI486" s="26"/>
      <c r="BJ486" s="26"/>
      <c r="BK486" s="26"/>
    </row>
    <row r="487" spans="20:63" x14ac:dyDescent="0.2">
      <c r="T487" s="26"/>
      <c r="U487" s="26"/>
      <c r="V487" s="26"/>
      <c r="W487" s="26"/>
      <c r="X487" s="26"/>
      <c r="Y487" s="26"/>
      <c r="Z487" s="26"/>
      <c r="AA487" s="26"/>
      <c r="AB487" s="26"/>
      <c r="AC487" s="26"/>
      <c r="AD487" s="26"/>
      <c r="AE487" s="26"/>
      <c r="AF487" s="26"/>
      <c r="AG487" s="26"/>
      <c r="AH487" s="26"/>
      <c r="AI487" s="26"/>
      <c r="AJ487" s="26"/>
      <c r="AK487" s="26"/>
      <c r="AL487" s="26"/>
      <c r="AM487" s="26"/>
      <c r="AN487" s="26"/>
      <c r="AO487" s="26"/>
      <c r="AP487" s="26"/>
      <c r="AQ487" s="26"/>
      <c r="AR487" s="26"/>
      <c r="AS487" s="26"/>
      <c r="AT487" s="26"/>
      <c r="AU487" s="26"/>
      <c r="AV487" s="26"/>
      <c r="AW487" s="26"/>
      <c r="AX487" s="26"/>
      <c r="AY487" s="26"/>
      <c r="AZ487" s="26"/>
      <c r="BA487" s="26"/>
      <c r="BB487" s="26"/>
      <c r="BC487" s="26"/>
      <c r="BD487" s="26"/>
      <c r="BE487" s="26"/>
      <c r="BF487" s="26"/>
      <c r="BG487" s="26"/>
      <c r="BH487" s="26"/>
      <c r="BI487" s="26"/>
      <c r="BJ487" s="26"/>
      <c r="BK487" s="26"/>
    </row>
    <row r="488" spans="20:63" x14ac:dyDescent="0.2">
      <c r="T488" s="26"/>
      <c r="U488" s="26"/>
      <c r="V488" s="26"/>
      <c r="W488" s="26"/>
      <c r="X488" s="26"/>
      <c r="Y488" s="26"/>
      <c r="Z488" s="26"/>
      <c r="AA488" s="26"/>
      <c r="AB488" s="26"/>
      <c r="AC488" s="26"/>
      <c r="AD488" s="26"/>
      <c r="AE488" s="26"/>
      <c r="AF488" s="26"/>
      <c r="AG488" s="26"/>
      <c r="AH488" s="26"/>
      <c r="AI488" s="26"/>
      <c r="AJ488" s="26"/>
      <c r="AK488" s="26"/>
      <c r="AL488" s="26"/>
      <c r="AM488" s="26"/>
      <c r="AN488" s="26"/>
      <c r="AO488" s="26"/>
      <c r="AP488" s="26"/>
      <c r="AQ488" s="26"/>
      <c r="AR488" s="26"/>
      <c r="AS488" s="26"/>
      <c r="AT488" s="26"/>
      <c r="AU488" s="26"/>
      <c r="AV488" s="26"/>
      <c r="AW488" s="26"/>
      <c r="AX488" s="26"/>
      <c r="AY488" s="26"/>
      <c r="AZ488" s="26"/>
      <c r="BA488" s="26"/>
      <c r="BB488" s="26"/>
      <c r="BC488" s="26"/>
      <c r="BD488" s="26"/>
      <c r="BE488" s="26"/>
      <c r="BF488" s="26"/>
      <c r="BG488" s="26"/>
      <c r="BH488" s="26"/>
      <c r="BI488" s="26"/>
      <c r="BJ488" s="26"/>
      <c r="BK488" s="26"/>
    </row>
    <row r="489" spans="20:63" x14ac:dyDescent="0.2">
      <c r="T489" s="26"/>
      <c r="U489" s="26"/>
      <c r="V489" s="26"/>
      <c r="W489" s="26"/>
      <c r="X489" s="26"/>
      <c r="Y489" s="26"/>
      <c r="Z489" s="26"/>
      <c r="AA489" s="26"/>
      <c r="AB489" s="26"/>
      <c r="AC489" s="26"/>
      <c r="AD489" s="26"/>
      <c r="AE489" s="26"/>
      <c r="AF489" s="26"/>
      <c r="AG489" s="26"/>
      <c r="AH489" s="26"/>
      <c r="AI489" s="26"/>
      <c r="AJ489" s="26"/>
      <c r="AK489" s="26"/>
      <c r="AL489" s="26"/>
      <c r="AM489" s="26"/>
      <c r="AN489" s="26"/>
      <c r="AO489" s="26"/>
      <c r="AP489" s="26"/>
      <c r="AQ489" s="26"/>
      <c r="AR489" s="26"/>
      <c r="AS489" s="26"/>
      <c r="AT489" s="26"/>
      <c r="AU489" s="26"/>
      <c r="AV489" s="26"/>
      <c r="AW489" s="26"/>
      <c r="AX489" s="26"/>
      <c r="AY489" s="26"/>
      <c r="AZ489" s="26"/>
      <c r="BA489" s="26"/>
      <c r="BB489" s="26"/>
      <c r="BC489" s="26"/>
      <c r="BD489" s="26"/>
      <c r="BE489" s="26"/>
      <c r="BF489" s="26"/>
      <c r="BG489" s="26"/>
      <c r="BH489" s="26"/>
      <c r="BI489" s="26"/>
      <c r="BJ489" s="26"/>
      <c r="BK489" s="26"/>
    </row>
    <row r="490" spans="20:63" x14ac:dyDescent="0.2">
      <c r="T490" s="26"/>
      <c r="U490" s="26"/>
      <c r="V490" s="26"/>
      <c r="W490" s="26"/>
      <c r="X490" s="26"/>
      <c r="Y490" s="26"/>
      <c r="Z490" s="26"/>
      <c r="AA490" s="26"/>
      <c r="AB490" s="26"/>
      <c r="AC490" s="26"/>
      <c r="AD490" s="26"/>
      <c r="AE490" s="26"/>
      <c r="AF490" s="26"/>
      <c r="AG490" s="26"/>
      <c r="AH490" s="26"/>
      <c r="AI490" s="26"/>
      <c r="AJ490" s="26"/>
      <c r="AK490" s="26"/>
      <c r="AL490" s="26"/>
      <c r="AM490" s="26"/>
      <c r="AN490" s="26"/>
      <c r="AO490" s="26"/>
      <c r="AP490" s="26"/>
      <c r="AQ490" s="26"/>
      <c r="AR490" s="26"/>
      <c r="AS490" s="26"/>
      <c r="AT490" s="26"/>
      <c r="AU490" s="26"/>
      <c r="AV490" s="26"/>
      <c r="AW490" s="26"/>
      <c r="AX490" s="26"/>
      <c r="AY490" s="26"/>
      <c r="AZ490" s="26"/>
      <c r="BA490" s="26"/>
      <c r="BB490" s="26"/>
      <c r="BC490" s="26"/>
      <c r="BD490" s="26"/>
      <c r="BE490" s="26"/>
      <c r="BF490" s="26"/>
      <c r="BG490" s="26"/>
      <c r="BH490" s="26"/>
      <c r="BI490" s="26"/>
      <c r="BJ490" s="26"/>
      <c r="BK490" s="26"/>
    </row>
    <row r="491" spans="20:63" x14ac:dyDescent="0.2">
      <c r="T491" s="26"/>
      <c r="U491" s="26"/>
      <c r="V491" s="26"/>
      <c r="W491" s="26"/>
      <c r="X491" s="26"/>
      <c r="Y491" s="26"/>
      <c r="Z491" s="26"/>
      <c r="AA491" s="26"/>
      <c r="AB491" s="26"/>
      <c r="AC491" s="26"/>
      <c r="AD491" s="26"/>
      <c r="AE491" s="26"/>
      <c r="AF491" s="26"/>
      <c r="AG491" s="26"/>
      <c r="AH491" s="26"/>
      <c r="AI491" s="26"/>
      <c r="AJ491" s="26"/>
      <c r="AK491" s="26"/>
      <c r="AL491" s="26"/>
      <c r="AM491" s="26"/>
      <c r="AN491" s="26"/>
      <c r="AO491" s="26"/>
      <c r="AP491" s="26"/>
      <c r="AQ491" s="26"/>
      <c r="AR491" s="26"/>
      <c r="AS491" s="26"/>
      <c r="AT491" s="26"/>
      <c r="AU491" s="26"/>
      <c r="AV491" s="26"/>
      <c r="AW491" s="26"/>
      <c r="AX491" s="26"/>
      <c r="AY491" s="26"/>
      <c r="AZ491" s="26"/>
      <c r="BA491" s="26"/>
      <c r="BB491" s="26"/>
      <c r="BC491" s="26"/>
      <c r="BD491" s="26"/>
      <c r="BE491" s="26"/>
      <c r="BF491" s="26"/>
      <c r="BG491" s="26"/>
      <c r="BH491" s="26"/>
      <c r="BI491" s="26"/>
      <c r="BJ491" s="26"/>
      <c r="BK491" s="26"/>
    </row>
    <row r="492" spans="20:63" x14ac:dyDescent="0.2">
      <c r="T492" s="26"/>
      <c r="U492" s="26"/>
      <c r="V492" s="26"/>
      <c r="W492" s="26"/>
      <c r="X492" s="26"/>
      <c r="Y492" s="26"/>
      <c r="Z492" s="26"/>
      <c r="AA492" s="26"/>
      <c r="AB492" s="26"/>
      <c r="AC492" s="26"/>
      <c r="AD492" s="26"/>
      <c r="AE492" s="26"/>
      <c r="AF492" s="26"/>
      <c r="AG492" s="26"/>
      <c r="AH492" s="26"/>
      <c r="AI492" s="26"/>
      <c r="AJ492" s="26"/>
      <c r="AK492" s="26"/>
      <c r="AL492" s="26"/>
      <c r="AM492" s="26"/>
      <c r="AN492" s="26"/>
      <c r="AO492" s="26"/>
      <c r="AP492" s="26"/>
      <c r="AQ492" s="26"/>
      <c r="AR492" s="26"/>
      <c r="AS492" s="26"/>
      <c r="AT492" s="26"/>
      <c r="AU492" s="26"/>
      <c r="AV492" s="26"/>
      <c r="AW492" s="26"/>
      <c r="AX492" s="26"/>
      <c r="AY492" s="26"/>
      <c r="AZ492" s="26"/>
      <c r="BA492" s="26"/>
      <c r="BB492" s="26"/>
      <c r="BC492" s="26"/>
      <c r="BD492" s="26"/>
      <c r="BE492" s="26"/>
      <c r="BF492" s="26"/>
      <c r="BG492" s="26"/>
      <c r="BH492" s="26"/>
      <c r="BI492" s="26"/>
      <c r="BJ492" s="26"/>
      <c r="BK492" s="26"/>
    </row>
    <row r="493" spans="20:63" x14ac:dyDescent="0.2">
      <c r="T493" s="26"/>
      <c r="U493" s="26"/>
      <c r="V493" s="26"/>
      <c r="W493" s="26"/>
      <c r="X493" s="26"/>
      <c r="Y493" s="26"/>
      <c r="Z493" s="26"/>
      <c r="AA493" s="26"/>
      <c r="AB493" s="26"/>
      <c r="AC493" s="26"/>
      <c r="AD493" s="26"/>
      <c r="AE493" s="26"/>
      <c r="AF493" s="26"/>
      <c r="AG493" s="26"/>
      <c r="AH493" s="26"/>
      <c r="AI493" s="26"/>
      <c r="AJ493" s="26"/>
      <c r="AK493" s="26"/>
      <c r="AL493" s="26"/>
      <c r="AM493" s="26"/>
      <c r="AN493" s="26"/>
      <c r="AO493" s="26"/>
      <c r="AP493" s="26"/>
      <c r="AQ493" s="26"/>
      <c r="AR493" s="26"/>
      <c r="AS493" s="26"/>
      <c r="AT493" s="26"/>
      <c r="AU493" s="26"/>
      <c r="AV493" s="26"/>
      <c r="AW493" s="26"/>
      <c r="AX493" s="26"/>
      <c r="AY493" s="26"/>
      <c r="AZ493" s="26"/>
      <c r="BA493" s="26"/>
      <c r="BB493" s="26"/>
      <c r="BC493" s="26"/>
      <c r="BD493" s="26"/>
      <c r="BE493" s="26"/>
      <c r="BF493" s="26"/>
      <c r="BG493" s="26"/>
      <c r="BH493" s="26"/>
      <c r="BI493" s="26"/>
      <c r="BJ493" s="26"/>
      <c r="BK493" s="26"/>
    </row>
    <row r="494" spans="20:63" x14ac:dyDescent="0.2">
      <c r="T494" s="26"/>
      <c r="U494" s="26"/>
      <c r="V494" s="26"/>
      <c r="W494" s="26"/>
      <c r="X494" s="26"/>
      <c r="Y494" s="26"/>
      <c r="Z494" s="26"/>
      <c r="AA494" s="26"/>
      <c r="AB494" s="26"/>
      <c r="AC494" s="26"/>
      <c r="AD494" s="26"/>
      <c r="AE494" s="26"/>
      <c r="AF494" s="26"/>
      <c r="AG494" s="26"/>
      <c r="AH494" s="26"/>
      <c r="AI494" s="26"/>
      <c r="AJ494" s="26"/>
      <c r="AK494" s="26"/>
      <c r="AL494" s="26"/>
      <c r="AM494" s="26"/>
      <c r="AN494" s="26"/>
      <c r="AO494" s="26"/>
      <c r="AP494" s="26"/>
      <c r="AQ494" s="26"/>
      <c r="AR494" s="26"/>
      <c r="AS494" s="26"/>
      <c r="AT494" s="26"/>
      <c r="AU494" s="26"/>
      <c r="AV494" s="26"/>
      <c r="AW494" s="26"/>
      <c r="AX494" s="26"/>
      <c r="AY494" s="26"/>
      <c r="AZ494" s="26"/>
      <c r="BA494" s="26"/>
      <c r="BB494" s="26"/>
      <c r="BC494" s="26"/>
      <c r="BD494" s="26"/>
      <c r="BE494" s="26"/>
      <c r="BF494" s="26"/>
      <c r="BG494" s="26"/>
      <c r="BH494" s="26"/>
      <c r="BI494" s="26"/>
      <c r="BJ494" s="26"/>
      <c r="BK494" s="26"/>
    </row>
    <row r="495" spans="20:63" x14ac:dyDescent="0.2">
      <c r="T495" s="26"/>
      <c r="U495" s="26"/>
      <c r="V495" s="26"/>
      <c r="W495" s="26"/>
      <c r="X495" s="26"/>
      <c r="Y495" s="26"/>
      <c r="Z495" s="26"/>
      <c r="AA495" s="26"/>
      <c r="AB495" s="26"/>
      <c r="AC495" s="26"/>
      <c r="AD495" s="26"/>
      <c r="AE495" s="26"/>
      <c r="AF495" s="26"/>
      <c r="AG495" s="26"/>
      <c r="AH495" s="26"/>
      <c r="AI495" s="26"/>
      <c r="AJ495" s="26"/>
      <c r="AK495" s="26"/>
      <c r="AL495" s="26"/>
      <c r="AM495" s="26"/>
      <c r="AN495" s="26"/>
      <c r="AO495" s="26"/>
      <c r="AP495" s="26"/>
      <c r="AQ495" s="26"/>
      <c r="AR495" s="26"/>
      <c r="AS495" s="26"/>
      <c r="AT495" s="26"/>
      <c r="AU495" s="26"/>
      <c r="AV495" s="26"/>
      <c r="AW495" s="26"/>
      <c r="AX495" s="26"/>
      <c r="AY495" s="26"/>
      <c r="AZ495" s="26"/>
      <c r="BA495" s="26"/>
      <c r="BB495" s="26"/>
      <c r="BC495" s="26"/>
      <c r="BD495" s="26"/>
      <c r="BE495" s="26"/>
      <c r="BF495" s="26"/>
      <c r="BG495" s="26"/>
      <c r="BH495" s="26"/>
      <c r="BI495" s="26"/>
      <c r="BJ495" s="26"/>
      <c r="BK495" s="26"/>
    </row>
    <row r="496" spans="20:63" x14ac:dyDescent="0.2">
      <c r="T496" s="26"/>
      <c r="U496" s="26"/>
      <c r="V496" s="26"/>
      <c r="W496" s="26"/>
      <c r="X496" s="26"/>
      <c r="Y496" s="26"/>
      <c r="Z496" s="26"/>
      <c r="AA496" s="26"/>
      <c r="AB496" s="26"/>
      <c r="AC496" s="26"/>
      <c r="AD496" s="26"/>
      <c r="AE496" s="26"/>
      <c r="AF496" s="26"/>
      <c r="AG496" s="26"/>
      <c r="AH496" s="26"/>
      <c r="AI496" s="26"/>
      <c r="AJ496" s="26"/>
      <c r="AK496" s="26"/>
      <c r="AL496" s="26"/>
      <c r="AM496" s="26"/>
      <c r="AN496" s="26"/>
      <c r="AO496" s="26"/>
      <c r="AP496" s="26"/>
      <c r="AQ496" s="26"/>
      <c r="AR496" s="26"/>
      <c r="AS496" s="26"/>
      <c r="AT496" s="26"/>
      <c r="AU496" s="26"/>
      <c r="AV496" s="26"/>
      <c r="AW496" s="26"/>
      <c r="AX496" s="26"/>
      <c r="AY496" s="26"/>
      <c r="AZ496" s="26"/>
      <c r="BA496" s="26"/>
      <c r="BB496" s="26"/>
      <c r="BC496" s="26"/>
      <c r="BD496" s="26"/>
      <c r="BE496" s="26"/>
      <c r="BF496" s="26"/>
      <c r="BG496" s="26"/>
      <c r="BH496" s="26"/>
      <c r="BI496" s="26"/>
      <c r="BJ496" s="26"/>
      <c r="BK496" s="26"/>
    </row>
    <row r="497" spans="20:63" x14ac:dyDescent="0.2">
      <c r="T497" s="26"/>
      <c r="U497" s="26"/>
      <c r="V497" s="26"/>
      <c r="W497" s="26"/>
      <c r="X497" s="26"/>
      <c r="Y497" s="26"/>
      <c r="Z497" s="26"/>
      <c r="AA497" s="26"/>
      <c r="AB497" s="26"/>
      <c r="AC497" s="26"/>
      <c r="AD497" s="26"/>
      <c r="AE497" s="26"/>
      <c r="AF497" s="26"/>
      <c r="AG497" s="26"/>
      <c r="AH497" s="26"/>
      <c r="AI497" s="26"/>
      <c r="AJ497" s="26"/>
      <c r="AK497" s="26"/>
      <c r="AL497" s="26"/>
      <c r="AM497" s="26"/>
      <c r="AN497" s="26"/>
      <c r="AO497" s="26"/>
      <c r="AP497" s="26"/>
      <c r="AQ497" s="26"/>
      <c r="AR497" s="26"/>
      <c r="AS497" s="26"/>
      <c r="AT497" s="26"/>
      <c r="AU497" s="26"/>
      <c r="AV497" s="26"/>
      <c r="AW497" s="26"/>
      <c r="AX497" s="26"/>
      <c r="AY497" s="26"/>
      <c r="AZ497" s="26"/>
      <c r="BA497" s="26"/>
      <c r="BB497" s="26"/>
      <c r="BC497" s="26"/>
      <c r="BD497" s="26"/>
      <c r="BE497" s="26"/>
      <c r="BF497" s="26"/>
      <c r="BG497" s="26"/>
      <c r="BH497" s="26"/>
      <c r="BI497" s="26"/>
      <c r="BJ497" s="26"/>
      <c r="BK497" s="26"/>
    </row>
    <row r="498" spans="20:63" x14ac:dyDescent="0.2">
      <c r="T498" s="26"/>
      <c r="U498" s="26"/>
      <c r="V498" s="26"/>
      <c r="W498" s="26"/>
      <c r="X498" s="26"/>
      <c r="Y498" s="26"/>
      <c r="Z498" s="26"/>
      <c r="AA498" s="26"/>
      <c r="AB498" s="26"/>
      <c r="AC498" s="26"/>
      <c r="AD498" s="26"/>
      <c r="AE498" s="26"/>
      <c r="AF498" s="26"/>
      <c r="AG498" s="26"/>
      <c r="AH498" s="26"/>
      <c r="AI498" s="26"/>
      <c r="AJ498" s="26"/>
      <c r="AK498" s="26"/>
      <c r="AL498" s="26"/>
      <c r="AM498" s="26"/>
      <c r="AN498" s="26"/>
      <c r="AO498" s="26"/>
      <c r="AP498" s="26"/>
      <c r="AQ498" s="26"/>
      <c r="AR498" s="26"/>
      <c r="AS498" s="26"/>
      <c r="AT498" s="26"/>
      <c r="AU498" s="26"/>
      <c r="AV498" s="26"/>
      <c r="AW498" s="26"/>
      <c r="AX498" s="26"/>
      <c r="AY498" s="26"/>
      <c r="AZ498" s="26"/>
      <c r="BA498" s="26"/>
      <c r="BB498" s="26"/>
      <c r="BC498" s="26"/>
      <c r="BD498" s="26"/>
      <c r="BE498" s="26"/>
      <c r="BF498" s="26"/>
      <c r="BG498" s="26"/>
      <c r="BH498" s="26"/>
      <c r="BI498" s="26"/>
      <c r="BJ498" s="26"/>
      <c r="BK498" s="26"/>
    </row>
    <row r="499" spans="20:63" x14ac:dyDescent="0.2">
      <c r="T499" s="26"/>
      <c r="U499" s="26"/>
      <c r="V499" s="26"/>
      <c r="W499" s="26"/>
      <c r="X499" s="26"/>
      <c r="Y499" s="26"/>
      <c r="Z499" s="26"/>
      <c r="AA499" s="26"/>
      <c r="AB499" s="26"/>
      <c r="AC499" s="26"/>
      <c r="AD499" s="26"/>
      <c r="AE499" s="26"/>
      <c r="AF499" s="26"/>
      <c r="AG499" s="26"/>
      <c r="AH499" s="26"/>
      <c r="AI499" s="26"/>
      <c r="AJ499" s="26"/>
      <c r="AK499" s="26"/>
      <c r="AL499" s="26"/>
      <c r="AM499" s="26"/>
      <c r="AN499" s="26"/>
      <c r="AO499" s="26"/>
      <c r="AP499" s="26"/>
      <c r="AQ499" s="26"/>
      <c r="AR499" s="26"/>
      <c r="AS499" s="26"/>
      <c r="AT499" s="26"/>
      <c r="AU499" s="26"/>
      <c r="AV499" s="26"/>
      <c r="AW499" s="26"/>
      <c r="AX499" s="26"/>
      <c r="AY499" s="26"/>
      <c r="AZ499" s="26"/>
      <c r="BA499" s="26"/>
      <c r="BB499" s="26"/>
      <c r="BC499" s="26"/>
      <c r="BD499" s="26"/>
      <c r="BE499" s="26"/>
      <c r="BF499" s="26"/>
      <c r="BG499" s="26"/>
      <c r="BH499" s="26"/>
      <c r="BI499" s="26"/>
      <c r="BJ499" s="26"/>
      <c r="BK499" s="26"/>
    </row>
    <row r="500" spans="20:63" x14ac:dyDescent="0.2">
      <c r="T500" s="26"/>
      <c r="U500" s="26"/>
      <c r="V500" s="26"/>
      <c r="W500" s="26"/>
      <c r="X500" s="26"/>
      <c r="Y500" s="26"/>
      <c r="Z500" s="26"/>
      <c r="AA500" s="26"/>
      <c r="AB500" s="26"/>
      <c r="AC500" s="26"/>
      <c r="AD500" s="26"/>
      <c r="AE500" s="26"/>
      <c r="AF500" s="26"/>
      <c r="AG500" s="26"/>
      <c r="AH500" s="26"/>
      <c r="AI500" s="26"/>
      <c r="AJ500" s="26"/>
      <c r="AK500" s="26"/>
      <c r="AL500" s="26"/>
      <c r="AM500" s="26"/>
      <c r="AN500" s="26"/>
      <c r="AO500" s="26"/>
      <c r="AP500" s="26"/>
      <c r="AQ500" s="26"/>
      <c r="AR500" s="26"/>
      <c r="AS500" s="26"/>
      <c r="AT500" s="26"/>
      <c r="AU500" s="26"/>
      <c r="AV500" s="26"/>
      <c r="AW500" s="26"/>
      <c r="AX500" s="26"/>
      <c r="AY500" s="26"/>
      <c r="AZ500" s="26"/>
      <c r="BA500" s="26"/>
      <c r="BB500" s="26"/>
      <c r="BC500" s="26"/>
      <c r="BD500" s="26"/>
      <c r="BE500" s="26"/>
      <c r="BF500" s="26"/>
      <c r="BG500" s="26"/>
      <c r="BH500" s="26"/>
      <c r="BI500" s="26"/>
      <c r="BJ500" s="26"/>
      <c r="BK500" s="26"/>
    </row>
    <row r="501" spans="20:63" x14ac:dyDescent="0.2">
      <c r="T501" s="26"/>
      <c r="U501" s="26"/>
      <c r="V501" s="26"/>
      <c r="W501" s="26"/>
      <c r="X501" s="26"/>
      <c r="Y501" s="26"/>
      <c r="Z501" s="26"/>
      <c r="AA501" s="26"/>
      <c r="AB501" s="26"/>
      <c r="AC501" s="26"/>
      <c r="AD501" s="26"/>
      <c r="AE501" s="26"/>
      <c r="AF501" s="26"/>
      <c r="AG501" s="26"/>
      <c r="AH501" s="26"/>
      <c r="AI501" s="26"/>
      <c r="AJ501" s="26"/>
      <c r="AK501" s="26"/>
      <c r="AL501" s="26"/>
      <c r="AM501" s="26"/>
      <c r="AN501" s="26"/>
      <c r="AO501" s="26"/>
      <c r="AP501" s="26"/>
      <c r="AQ501" s="26"/>
      <c r="AR501" s="26"/>
      <c r="AS501" s="26"/>
      <c r="AT501" s="26"/>
      <c r="AU501" s="26"/>
      <c r="AV501" s="26"/>
      <c r="AW501" s="26"/>
      <c r="AX501" s="26"/>
      <c r="AY501" s="26"/>
      <c r="AZ501" s="26"/>
      <c r="BA501" s="26"/>
      <c r="BB501" s="26"/>
      <c r="BC501" s="26"/>
      <c r="BD501" s="26"/>
      <c r="BE501" s="26"/>
      <c r="BF501" s="26"/>
      <c r="BG501" s="26"/>
      <c r="BH501" s="26"/>
      <c r="BI501" s="26"/>
      <c r="BJ501" s="26"/>
      <c r="BK501" s="26"/>
    </row>
    <row r="502" spans="20:63" x14ac:dyDescent="0.2">
      <c r="T502" s="26"/>
      <c r="U502" s="26"/>
      <c r="V502" s="26"/>
      <c r="W502" s="26"/>
      <c r="X502" s="26"/>
      <c r="Y502" s="26"/>
      <c r="Z502" s="26"/>
      <c r="AA502" s="26"/>
      <c r="AB502" s="26"/>
      <c r="AC502" s="26"/>
      <c r="AD502" s="26"/>
      <c r="AE502" s="26"/>
      <c r="AF502" s="26"/>
      <c r="AG502" s="26"/>
      <c r="AH502" s="26"/>
      <c r="AI502" s="26"/>
      <c r="AJ502" s="26"/>
      <c r="AK502" s="26"/>
      <c r="AL502" s="26"/>
      <c r="AM502" s="26"/>
      <c r="AN502" s="26"/>
      <c r="AO502" s="26"/>
      <c r="AP502" s="26"/>
      <c r="AQ502" s="26"/>
      <c r="AR502" s="26"/>
      <c r="AS502" s="26"/>
      <c r="AT502" s="26"/>
      <c r="AU502" s="26"/>
      <c r="AV502" s="26"/>
      <c r="AW502" s="26"/>
      <c r="AX502" s="26"/>
      <c r="AY502" s="26"/>
      <c r="AZ502" s="26"/>
      <c r="BA502" s="26"/>
      <c r="BB502" s="26"/>
      <c r="BC502" s="26"/>
      <c r="BD502" s="26"/>
      <c r="BE502" s="26"/>
      <c r="BF502" s="26"/>
      <c r="BG502" s="26"/>
      <c r="BH502" s="26"/>
      <c r="BI502" s="26"/>
      <c r="BJ502" s="26"/>
      <c r="BK502" s="26"/>
    </row>
    <row r="503" spans="20:63" x14ac:dyDescent="0.2">
      <c r="T503" s="26"/>
      <c r="U503" s="26"/>
      <c r="V503" s="26"/>
      <c r="W503" s="26"/>
      <c r="X503" s="26"/>
      <c r="Y503" s="26"/>
      <c r="Z503" s="26"/>
      <c r="AA503" s="26"/>
      <c r="AB503" s="26"/>
      <c r="AC503" s="26"/>
      <c r="AD503" s="26"/>
      <c r="AE503" s="26"/>
      <c r="AF503" s="26"/>
      <c r="AG503" s="26"/>
      <c r="AH503" s="26"/>
      <c r="AI503" s="26"/>
      <c r="AJ503" s="26"/>
      <c r="AK503" s="26"/>
      <c r="AL503" s="26"/>
      <c r="AM503" s="26"/>
      <c r="AN503" s="26"/>
      <c r="AO503" s="26"/>
      <c r="AP503" s="26"/>
      <c r="AQ503" s="26"/>
      <c r="AR503" s="26"/>
      <c r="AS503" s="26"/>
      <c r="AT503" s="26"/>
      <c r="AU503" s="26"/>
      <c r="AV503" s="26"/>
      <c r="AW503" s="26"/>
      <c r="AX503" s="26"/>
      <c r="AY503" s="26"/>
      <c r="AZ503" s="26"/>
      <c r="BA503" s="26"/>
      <c r="BB503" s="26"/>
      <c r="BC503" s="26"/>
      <c r="BD503" s="26"/>
      <c r="BE503" s="26"/>
      <c r="BF503" s="26"/>
      <c r="BG503" s="26"/>
      <c r="BH503" s="26"/>
      <c r="BI503" s="26"/>
      <c r="BJ503" s="26"/>
      <c r="BK503" s="26"/>
    </row>
    <row r="504" spans="20:63" x14ac:dyDescent="0.2">
      <c r="T504" s="26"/>
      <c r="U504" s="26"/>
      <c r="V504" s="26"/>
      <c r="W504" s="26"/>
      <c r="X504" s="26"/>
      <c r="Y504" s="26"/>
      <c r="Z504" s="26"/>
      <c r="AA504" s="26"/>
      <c r="AB504" s="26"/>
      <c r="AC504" s="26"/>
      <c r="AD504" s="26"/>
      <c r="AE504" s="26"/>
      <c r="AF504" s="26"/>
      <c r="AG504" s="26"/>
      <c r="AH504" s="26"/>
      <c r="AI504" s="26"/>
      <c r="AJ504" s="26"/>
      <c r="AK504" s="26"/>
      <c r="AL504" s="26"/>
      <c r="AM504" s="26"/>
      <c r="AN504" s="26"/>
      <c r="AO504" s="26"/>
      <c r="AP504" s="26"/>
      <c r="AQ504" s="26"/>
      <c r="AR504" s="26"/>
      <c r="AS504" s="26"/>
      <c r="AT504" s="26"/>
      <c r="AU504" s="26"/>
      <c r="AV504" s="26"/>
      <c r="AW504" s="26"/>
      <c r="AX504" s="26"/>
      <c r="AY504" s="26"/>
      <c r="AZ504" s="26"/>
      <c r="BA504" s="26"/>
      <c r="BB504" s="26"/>
      <c r="BC504" s="26"/>
      <c r="BD504" s="26"/>
      <c r="BE504" s="26"/>
      <c r="BF504" s="26"/>
      <c r="BG504" s="26"/>
      <c r="BH504" s="26"/>
      <c r="BI504" s="26"/>
      <c r="BJ504" s="26"/>
      <c r="BK504" s="26"/>
    </row>
    <row r="505" spans="20:63" x14ac:dyDescent="0.2">
      <c r="T505" s="26"/>
      <c r="U505" s="26"/>
      <c r="V505" s="26"/>
      <c r="W505" s="26"/>
      <c r="X505" s="26"/>
      <c r="Y505" s="26"/>
      <c r="Z505" s="26"/>
      <c r="AA505" s="26"/>
      <c r="AB505" s="26"/>
      <c r="AC505" s="26"/>
      <c r="AD505" s="26"/>
      <c r="AE505" s="26"/>
      <c r="AF505" s="26"/>
      <c r="AG505" s="26"/>
      <c r="AH505" s="26"/>
      <c r="AI505" s="26"/>
      <c r="AJ505" s="26"/>
      <c r="AK505" s="26"/>
      <c r="AL505" s="26"/>
      <c r="AM505" s="26"/>
      <c r="AN505" s="26"/>
      <c r="AO505" s="26"/>
      <c r="AP505" s="26"/>
      <c r="AQ505" s="26"/>
      <c r="AR505" s="26"/>
      <c r="AS505" s="26"/>
      <c r="AT505" s="26"/>
      <c r="AU505" s="26"/>
      <c r="AV505" s="26"/>
      <c r="AW505" s="26"/>
      <c r="AX505" s="26"/>
      <c r="AY505" s="26"/>
      <c r="AZ505" s="26"/>
      <c r="BA505" s="26"/>
      <c r="BB505" s="26"/>
      <c r="BC505" s="26"/>
      <c r="BD505" s="26"/>
      <c r="BE505" s="26"/>
      <c r="BF505" s="26"/>
      <c r="BG505" s="26"/>
      <c r="BH505" s="26"/>
      <c r="BI505" s="26"/>
      <c r="BJ505" s="26"/>
      <c r="BK505" s="26"/>
    </row>
    <row r="506" spans="20:63" x14ac:dyDescent="0.2">
      <c r="T506" s="26"/>
      <c r="U506" s="26"/>
      <c r="V506" s="26"/>
      <c r="W506" s="26"/>
      <c r="X506" s="26"/>
      <c r="Y506" s="26"/>
      <c r="Z506" s="26"/>
      <c r="AA506" s="26"/>
      <c r="AB506" s="26"/>
      <c r="AC506" s="26"/>
      <c r="AD506" s="26"/>
      <c r="AE506" s="26"/>
      <c r="AF506" s="26"/>
      <c r="AG506" s="26"/>
      <c r="AH506" s="26"/>
      <c r="AI506" s="26"/>
      <c r="AJ506" s="26"/>
      <c r="AK506" s="26"/>
      <c r="AL506" s="26"/>
      <c r="AM506" s="26"/>
      <c r="AN506" s="26"/>
      <c r="AO506" s="26"/>
      <c r="AP506" s="26"/>
      <c r="AQ506" s="26"/>
      <c r="AR506" s="26"/>
      <c r="AS506" s="26"/>
      <c r="AT506" s="26"/>
      <c r="AU506" s="26"/>
      <c r="AV506" s="26"/>
      <c r="AW506" s="26"/>
      <c r="AX506" s="26"/>
      <c r="AY506" s="26"/>
      <c r="AZ506" s="26"/>
      <c r="BA506" s="26"/>
      <c r="BB506" s="26"/>
      <c r="BC506" s="26"/>
      <c r="BD506" s="26"/>
      <c r="BE506" s="26"/>
      <c r="BF506" s="26"/>
      <c r="BG506" s="26"/>
      <c r="BH506" s="26"/>
      <c r="BI506" s="26"/>
      <c r="BJ506" s="26"/>
      <c r="BK506" s="26"/>
    </row>
    <row r="507" spans="20:63" x14ac:dyDescent="0.2">
      <c r="T507" s="26"/>
      <c r="U507" s="26"/>
      <c r="V507" s="26"/>
      <c r="W507" s="26"/>
      <c r="X507" s="26"/>
      <c r="Y507" s="26"/>
      <c r="Z507" s="26"/>
      <c r="AA507" s="26"/>
      <c r="AB507" s="26"/>
      <c r="AC507" s="26"/>
      <c r="AD507" s="26"/>
      <c r="AE507" s="26"/>
      <c r="AF507" s="26"/>
      <c r="AG507" s="26"/>
      <c r="AH507" s="26"/>
      <c r="AI507" s="26"/>
      <c r="AJ507" s="26"/>
      <c r="AK507" s="26"/>
      <c r="AL507" s="26"/>
      <c r="AM507" s="26"/>
      <c r="AN507" s="26"/>
      <c r="AO507" s="26"/>
      <c r="AP507" s="26"/>
      <c r="AQ507" s="26"/>
      <c r="AR507" s="26"/>
      <c r="AS507" s="26"/>
      <c r="AT507" s="26"/>
      <c r="AU507" s="26"/>
      <c r="AV507" s="26"/>
      <c r="AW507" s="26"/>
      <c r="AX507" s="26"/>
      <c r="AY507" s="26"/>
      <c r="AZ507" s="26"/>
      <c r="BA507" s="26"/>
      <c r="BB507" s="26"/>
      <c r="BC507" s="26"/>
      <c r="BD507" s="26"/>
      <c r="BE507" s="26"/>
      <c r="BF507" s="26"/>
      <c r="BG507" s="26"/>
      <c r="BH507" s="26"/>
      <c r="BI507" s="26"/>
      <c r="BJ507" s="26"/>
      <c r="BK507" s="26"/>
    </row>
    <row r="508" spans="20:63" x14ac:dyDescent="0.2">
      <c r="T508" s="26"/>
      <c r="U508" s="26"/>
      <c r="V508" s="26"/>
      <c r="W508" s="26"/>
      <c r="X508" s="26"/>
      <c r="Y508" s="26"/>
      <c r="Z508" s="26"/>
      <c r="AA508" s="26"/>
      <c r="AB508" s="26"/>
      <c r="AC508" s="26"/>
      <c r="AD508" s="26"/>
      <c r="AE508" s="26"/>
      <c r="AF508" s="26"/>
      <c r="AG508" s="26"/>
      <c r="AH508" s="26"/>
      <c r="AI508" s="26"/>
      <c r="AJ508" s="26"/>
      <c r="AK508" s="26"/>
      <c r="AL508" s="26"/>
      <c r="AM508" s="26"/>
      <c r="AN508" s="26"/>
      <c r="AO508" s="26"/>
      <c r="AP508" s="26"/>
      <c r="AQ508" s="26"/>
      <c r="AR508" s="26"/>
      <c r="AS508" s="26"/>
      <c r="AT508" s="26"/>
      <c r="AU508" s="26"/>
      <c r="AV508" s="26"/>
      <c r="AW508" s="26"/>
      <c r="AX508" s="26"/>
      <c r="AY508" s="26"/>
      <c r="AZ508" s="26"/>
      <c r="BA508" s="26"/>
      <c r="BB508" s="26"/>
      <c r="BC508" s="26"/>
      <c r="BD508" s="26"/>
      <c r="BE508" s="26"/>
      <c r="BF508" s="26"/>
      <c r="BG508" s="26"/>
      <c r="BH508" s="26"/>
      <c r="BI508" s="26"/>
      <c r="BJ508" s="26"/>
      <c r="BK508" s="26"/>
    </row>
    <row r="509" spans="20:63" x14ac:dyDescent="0.2">
      <c r="T509" s="26"/>
      <c r="U509" s="26"/>
      <c r="V509" s="26"/>
      <c r="W509" s="26"/>
      <c r="X509" s="26"/>
      <c r="Y509" s="26"/>
      <c r="Z509" s="26"/>
      <c r="AA509" s="26"/>
      <c r="AB509" s="26"/>
      <c r="AC509" s="26"/>
      <c r="AD509" s="26"/>
      <c r="AE509" s="26"/>
      <c r="AF509" s="26"/>
      <c r="AG509" s="26"/>
      <c r="AH509" s="26"/>
      <c r="AI509" s="26"/>
      <c r="AJ509" s="26"/>
      <c r="AK509" s="26"/>
      <c r="AL509" s="26"/>
      <c r="AM509" s="26"/>
      <c r="AN509" s="26"/>
      <c r="AO509" s="26"/>
      <c r="AP509" s="26"/>
      <c r="AQ509" s="26"/>
      <c r="AR509" s="26"/>
      <c r="AS509" s="26"/>
      <c r="AT509" s="26"/>
      <c r="AU509" s="26"/>
      <c r="AV509" s="26"/>
      <c r="AW509" s="26"/>
      <c r="AX509" s="26"/>
      <c r="AY509" s="26"/>
      <c r="AZ509" s="26"/>
      <c r="BA509" s="26"/>
      <c r="BB509" s="26"/>
      <c r="BC509" s="26"/>
      <c r="BD509" s="26"/>
      <c r="BE509" s="26"/>
      <c r="BF509" s="26"/>
      <c r="BG509" s="26"/>
      <c r="BH509" s="26"/>
      <c r="BI509" s="26"/>
      <c r="BJ509" s="26"/>
      <c r="BK509" s="26"/>
    </row>
    <row r="510" spans="20:63" x14ac:dyDescent="0.2">
      <c r="T510" s="26"/>
      <c r="U510" s="26"/>
      <c r="V510" s="26"/>
      <c r="W510" s="26"/>
      <c r="X510" s="26"/>
      <c r="Y510" s="26"/>
      <c r="Z510" s="26"/>
      <c r="AA510" s="26"/>
      <c r="AB510" s="26"/>
      <c r="AC510" s="26"/>
      <c r="AD510" s="26"/>
      <c r="AE510" s="26"/>
      <c r="AF510" s="26"/>
      <c r="AG510" s="26"/>
      <c r="AH510" s="26"/>
      <c r="AI510" s="26"/>
      <c r="AJ510" s="26"/>
      <c r="AK510" s="26"/>
      <c r="AL510" s="26"/>
      <c r="AM510" s="26"/>
      <c r="AN510" s="26"/>
      <c r="AO510" s="26"/>
      <c r="AP510" s="26"/>
      <c r="AQ510" s="26"/>
      <c r="AR510" s="26"/>
      <c r="AS510" s="26"/>
      <c r="AT510" s="26"/>
      <c r="AU510" s="26"/>
      <c r="AV510" s="26"/>
      <c r="AW510" s="26"/>
      <c r="AX510" s="26"/>
      <c r="AY510" s="26"/>
      <c r="AZ510" s="26"/>
      <c r="BA510" s="26"/>
      <c r="BB510" s="26"/>
      <c r="BC510" s="26"/>
      <c r="BD510" s="26"/>
      <c r="BE510" s="26"/>
      <c r="BF510" s="26"/>
      <c r="BG510" s="26"/>
      <c r="BH510" s="26"/>
      <c r="BI510" s="26"/>
      <c r="BJ510" s="26"/>
      <c r="BK510" s="26"/>
    </row>
    <row r="511" spans="20:63" x14ac:dyDescent="0.2">
      <c r="T511" s="26"/>
      <c r="U511" s="26"/>
      <c r="V511" s="26"/>
      <c r="W511" s="26"/>
      <c r="X511" s="26"/>
      <c r="Y511" s="26"/>
      <c r="Z511" s="26"/>
      <c r="AA511" s="26"/>
      <c r="AB511" s="26"/>
      <c r="AC511" s="26"/>
      <c r="AD511" s="26"/>
      <c r="AE511" s="26"/>
      <c r="AF511" s="26"/>
      <c r="AG511" s="26"/>
      <c r="AH511" s="26"/>
      <c r="AI511" s="26"/>
      <c r="AJ511" s="26"/>
      <c r="AK511" s="26"/>
      <c r="AL511" s="26"/>
      <c r="AM511" s="26"/>
      <c r="AN511" s="26"/>
      <c r="AO511" s="26"/>
      <c r="AP511" s="26"/>
      <c r="AQ511" s="26"/>
      <c r="AR511" s="26"/>
      <c r="AS511" s="26"/>
      <c r="AT511" s="26"/>
      <c r="AU511" s="26"/>
      <c r="AV511" s="26"/>
      <c r="AW511" s="26"/>
      <c r="AX511" s="26"/>
      <c r="AY511" s="26"/>
      <c r="AZ511" s="26"/>
      <c r="BA511" s="26"/>
      <c r="BB511" s="26"/>
      <c r="BC511" s="26"/>
      <c r="BD511" s="26"/>
      <c r="BE511" s="26"/>
      <c r="BF511" s="26"/>
      <c r="BG511" s="26"/>
      <c r="BH511" s="26"/>
      <c r="BI511" s="26"/>
      <c r="BJ511" s="26"/>
      <c r="BK511" s="26"/>
    </row>
    <row r="512" spans="20:63" x14ac:dyDescent="0.2">
      <c r="T512" s="26"/>
      <c r="U512" s="26"/>
      <c r="V512" s="26"/>
      <c r="W512" s="26"/>
      <c r="X512" s="26"/>
      <c r="Y512" s="26"/>
      <c r="Z512" s="26"/>
      <c r="AA512" s="26"/>
      <c r="AB512" s="26"/>
      <c r="AC512" s="26"/>
      <c r="AD512" s="26"/>
      <c r="AE512" s="26"/>
      <c r="AF512" s="26"/>
      <c r="AG512" s="26"/>
      <c r="AH512" s="26"/>
      <c r="AI512" s="26"/>
      <c r="AJ512" s="26"/>
      <c r="AK512" s="26"/>
      <c r="AL512" s="26"/>
      <c r="AM512" s="26"/>
      <c r="AN512" s="26"/>
      <c r="AO512" s="26"/>
      <c r="AP512" s="26"/>
      <c r="AQ512" s="26"/>
      <c r="AR512" s="26"/>
      <c r="AS512" s="26"/>
      <c r="AT512" s="26"/>
      <c r="AU512" s="26"/>
      <c r="AV512" s="26"/>
      <c r="AW512" s="26"/>
      <c r="AX512" s="26"/>
      <c r="AY512" s="26"/>
      <c r="AZ512" s="26"/>
      <c r="BA512" s="26"/>
      <c r="BB512" s="26"/>
      <c r="BC512" s="26"/>
      <c r="BD512" s="26"/>
      <c r="BE512" s="26"/>
      <c r="BF512" s="26"/>
      <c r="BG512" s="26"/>
      <c r="BH512" s="26"/>
      <c r="BI512" s="26"/>
      <c r="BJ512" s="26"/>
      <c r="BK512" s="26"/>
    </row>
    <row r="513" spans="20:63" x14ac:dyDescent="0.2">
      <c r="T513" s="26"/>
      <c r="U513" s="26"/>
      <c r="V513" s="26"/>
      <c r="W513" s="26"/>
      <c r="X513" s="26"/>
      <c r="Y513" s="26"/>
      <c r="Z513" s="26"/>
      <c r="AA513" s="26"/>
      <c r="AB513" s="26"/>
      <c r="AC513" s="26"/>
      <c r="AD513" s="26"/>
      <c r="AE513" s="26"/>
      <c r="AF513" s="26"/>
      <c r="AG513" s="26"/>
      <c r="AH513" s="26"/>
      <c r="AI513" s="26"/>
      <c r="AJ513" s="26"/>
      <c r="AK513" s="26"/>
      <c r="AL513" s="26"/>
      <c r="AM513" s="26"/>
      <c r="AN513" s="26"/>
      <c r="AO513" s="26"/>
      <c r="AP513" s="26"/>
      <c r="AQ513" s="26"/>
      <c r="AR513" s="26"/>
      <c r="AS513" s="26"/>
      <c r="AT513" s="26"/>
      <c r="AU513" s="26"/>
      <c r="AV513" s="26"/>
      <c r="AW513" s="26"/>
      <c r="AX513" s="26"/>
      <c r="AY513" s="26"/>
      <c r="AZ513" s="26"/>
      <c r="BA513" s="26"/>
      <c r="BB513" s="26"/>
      <c r="BC513" s="26"/>
      <c r="BD513" s="26"/>
      <c r="BE513" s="26"/>
      <c r="BF513" s="26"/>
      <c r="BG513" s="26"/>
      <c r="BH513" s="26"/>
      <c r="BI513" s="26"/>
      <c r="BJ513" s="26"/>
      <c r="BK513" s="26"/>
    </row>
    <row r="514" spans="20:63" x14ac:dyDescent="0.2">
      <c r="T514" s="26"/>
      <c r="U514" s="26"/>
      <c r="V514" s="26"/>
      <c r="W514" s="26"/>
      <c r="X514" s="26"/>
      <c r="Y514" s="26"/>
      <c r="Z514" s="26"/>
      <c r="AA514" s="26"/>
      <c r="AB514" s="26"/>
      <c r="AC514" s="26"/>
      <c r="AD514" s="26"/>
      <c r="AE514" s="26"/>
      <c r="AF514" s="26"/>
      <c r="AG514" s="26"/>
      <c r="AH514" s="26"/>
      <c r="AI514" s="26"/>
      <c r="AJ514" s="26"/>
      <c r="AK514" s="26"/>
      <c r="AL514" s="26"/>
      <c r="AM514" s="26"/>
      <c r="AN514" s="26"/>
      <c r="AO514" s="26"/>
      <c r="AP514" s="26"/>
      <c r="AQ514" s="26"/>
      <c r="AR514" s="26"/>
      <c r="AS514" s="26"/>
      <c r="AT514" s="26"/>
      <c r="AU514" s="26"/>
      <c r="AV514" s="26"/>
      <c r="AW514" s="26"/>
      <c r="AX514" s="26"/>
      <c r="AY514" s="26"/>
      <c r="AZ514" s="26"/>
      <c r="BA514" s="26"/>
      <c r="BB514" s="26"/>
      <c r="BC514" s="26"/>
      <c r="BD514" s="26"/>
      <c r="BE514" s="26"/>
      <c r="BF514" s="26"/>
      <c r="BG514" s="26"/>
      <c r="BH514" s="26"/>
      <c r="BI514" s="26"/>
      <c r="BJ514" s="26"/>
      <c r="BK514" s="26"/>
    </row>
    <row r="515" spans="20:63" x14ac:dyDescent="0.2">
      <c r="T515" s="26"/>
      <c r="U515" s="26"/>
      <c r="V515" s="26"/>
      <c r="W515" s="26"/>
      <c r="X515" s="26"/>
      <c r="Y515" s="26"/>
      <c r="Z515" s="26"/>
      <c r="AA515" s="26"/>
      <c r="AB515" s="26"/>
      <c r="AC515" s="26"/>
      <c r="AD515" s="26"/>
      <c r="AE515" s="26"/>
      <c r="AF515" s="26"/>
      <c r="AG515" s="26"/>
      <c r="AH515" s="26"/>
      <c r="AI515" s="26"/>
      <c r="AJ515" s="26"/>
      <c r="AK515" s="26"/>
      <c r="AL515" s="26"/>
      <c r="AM515" s="26"/>
      <c r="AN515" s="26"/>
      <c r="AO515" s="26"/>
      <c r="AP515" s="26"/>
      <c r="AQ515" s="26"/>
      <c r="AR515" s="26"/>
      <c r="AS515" s="26"/>
      <c r="AT515" s="26"/>
      <c r="AU515" s="26"/>
      <c r="AV515" s="26"/>
      <c r="AW515" s="26"/>
      <c r="AX515" s="26"/>
      <c r="AY515" s="26"/>
      <c r="AZ515" s="26"/>
      <c r="BA515" s="26"/>
      <c r="BB515" s="26"/>
      <c r="BC515" s="26"/>
      <c r="BD515" s="26"/>
      <c r="BE515" s="26"/>
      <c r="BF515" s="26"/>
      <c r="BG515" s="26"/>
      <c r="BH515" s="26"/>
      <c r="BI515" s="26"/>
      <c r="BJ515" s="26"/>
      <c r="BK515" s="26"/>
    </row>
    <row r="516" spans="20:63" x14ac:dyDescent="0.2">
      <c r="T516" s="26"/>
      <c r="U516" s="26"/>
      <c r="V516" s="26"/>
      <c r="W516" s="26"/>
      <c r="X516" s="26"/>
      <c r="Y516" s="26"/>
      <c r="Z516" s="26"/>
      <c r="AA516" s="26"/>
      <c r="AB516" s="26"/>
      <c r="AC516" s="26"/>
      <c r="AD516" s="26"/>
      <c r="AE516" s="26"/>
      <c r="AF516" s="26"/>
      <c r="AG516" s="26"/>
      <c r="AH516" s="26"/>
      <c r="AI516" s="26"/>
      <c r="AJ516" s="26"/>
      <c r="AK516" s="26"/>
      <c r="AL516" s="26"/>
      <c r="AM516" s="26"/>
      <c r="AN516" s="26"/>
      <c r="AO516" s="26"/>
      <c r="AP516" s="26"/>
      <c r="AQ516" s="26"/>
      <c r="AR516" s="26"/>
      <c r="AS516" s="26"/>
      <c r="AT516" s="26"/>
      <c r="AU516" s="26"/>
      <c r="AV516" s="26"/>
      <c r="AW516" s="26"/>
      <c r="AX516" s="26"/>
      <c r="AY516" s="26"/>
      <c r="AZ516" s="26"/>
      <c r="BA516" s="26"/>
      <c r="BB516" s="26"/>
      <c r="BC516" s="26"/>
      <c r="BD516" s="26"/>
      <c r="BE516" s="26"/>
      <c r="BF516" s="26"/>
      <c r="BG516" s="26"/>
      <c r="BH516" s="26"/>
      <c r="BI516" s="26"/>
      <c r="BJ516" s="26"/>
      <c r="BK516" s="26"/>
    </row>
    <row r="517" spans="20:63" x14ac:dyDescent="0.2">
      <c r="T517" s="26"/>
      <c r="U517" s="26"/>
      <c r="V517" s="26"/>
      <c r="W517" s="26"/>
      <c r="X517" s="26"/>
      <c r="Y517" s="26"/>
      <c r="Z517" s="26"/>
      <c r="AA517" s="26"/>
      <c r="AB517" s="26"/>
      <c r="AC517" s="26"/>
      <c r="AD517" s="26"/>
      <c r="AE517" s="26"/>
      <c r="AF517" s="26"/>
      <c r="AG517" s="26"/>
      <c r="AH517" s="26"/>
      <c r="AI517" s="26"/>
      <c r="AJ517" s="26"/>
      <c r="AK517" s="26"/>
      <c r="AL517" s="26"/>
      <c r="AM517" s="26"/>
      <c r="AN517" s="26"/>
      <c r="AO517" s="26"/>
      <c r="AP517" s="26"/>
      <c r="AQ517" s="26"/>
      <c r="AR517" s="26"/>
      <c r="AS517" s="26"/>
      <c r="AT517" s="26"/>
      <c r="AU517" s="26"/>
      <c r="AV517" s="26"/>
      <c r="AW517" s="26"/>
      <c r="AX517" s="26"/>
      <c r="AY517" s="26"/>
      <c r="AZ517" s="26"/>
      <c r="BA517" s="26"/>
      <c r="BB517" s="26"/>
      <c r="BC517" s="26"/>
      <c r="BD517" s="26"/>
      <c r="BE517" s="26"/>
      <c r="BF517" s="26"/>
      <c r="BG517" s="26"/>
      <c r="BH517" s="26"/>
      <c r="BI517" s="26"/>
      <c r="BJ517" s="26"/>
      <c r="BK517" s="26"/>
    </row>
    <row r="518" spans="20:63" x14ac:dyDescent="0.2">
      <c r="T518" s="26"/>
      <c r="U518" s="26"/>
      <c r="V518" s="26"/>
      <c r="W518" s="26"/>
      <c r="X518" s="26"/>
      <c r="Y518" s="26"/>
      <c r="Z518" s="26"/>
      <c r="AA518" s="26"/>
      <c r="AB518" s="26"/>
      <c r="AC518" s="26"/>
      <c r="AD518" s="26"/>
      <c r="AE518" s="26"/>
      <c r="AF518" s="26"/>
      <c r="AG518" s="26"/>
      <c r="AH518" s="26"/>
      <c r="AI518" s="26"/>
      <c r="AJ518" s="26"/>
      <c r="AK518" s="26"/>
      <c r="AL518" s="26"/>
      <c r="AM518" s="26"/>
      <c r="AN518" s="26"/>
      <c r="AO518" s="26"/>
      <c r="AP518" s="26"/>
      <c r="AQ518" s="26"/>
      <c r="AR518" s="26"/>
      <c r="AS518" s="26"/>
      <c r="AT518" s="26"/>
      <c r="AU518" s="26"/>
      <c r="AV518" s="26"/>
      <c r="AW518" s="26"/>
      <c r="AX518" s="26"/>
      <c r="AY518" s="26"/>
      <c r="AZ518" s="26"/>
      <c r="BA518" s="26"/>
      <c r="BB518" s="26"/>
      <c r="BC518" s="26"/>
      <c r="BD518" s="26"/>
      <c r="BE518" s="26"/>
      <c r="BF518" s="26"/>
      <c r="BG518" s="26"/>
      <c r="BH518" s="26"/>
      <c r="BI518" s="26"/>
      <c r="BJ518" s="26"/>
      <c r="BK518" s="26"/>
    </row>
    <row r="519" spans="20:63" x14ac:dyDescent="0.2">
      <c r="T519" s="26"/>
      <c r="U519" s="26"/>
      <c r="V519" s="26"/>
      <c r="W519" s="26"/>
      <c r="X519" s="26"/>
      <c r="Y519" s="26"/>
      <c r="Z519" s="26"/>
      <c r="AA519" s="26"/>
      <c r="AB519" s="26"/>
      <c r="AC519" s="26"/>
      <c r="AD519" s="26"/>
      <c r="AE519" s="26"/>
      <c r="AF519" s="26"/>
      <c r="AG519" s="26"/>
      <c r="AH519" s="26"/>
      <c r="AI519" s="26"/>
      <c r="AJ519" s="26"/>
      <c r="AK519" s="26"/>
      <c r="AL519" s="26"/>
      <c r="AM519" s="26"/>
      <c r="AN519" s="26"/>
      <c r="AO519" s="26"/>
      <c r="AP519" s="26"/>
      <c r="AQ519" s="26"/>
      <c r="AR519" s="26"/>
      <c r="AS519" s="26"/>
      <c r="AT519" s="26"/>
      <c r="AU519" s="26"/>
      <c r="AV519" s="26"/>
      <c r="AW519" s="26"/>
      <c r="AX519" s="26"/>
      <c r="AY519" s="26"/>
      <c r="AZ519" s="26"/>
      <c r="BA519" s="26"/>
      <c r="BB519" s="26"/>
      <c r="BC519" s="26"/>
      <c r="BD519" s="26"/>
      <c r="BE519" s="26"/>
      <c r="BF519" s="26"/>
      <c r="BG519" s="26"/>
      <c r="BH519" s="26"/>
      <c r="BI519" s="26"/>
      <c r="BJ519" s="26"/>
      <c r="BK519" s="26"/>
    </row>
    <row r="520" spans="20:63" x14ac:dyDescent="0.2">
      <c r="T520" s="26"/>
      <c r="U520" s="26"/>
      <c r="V520" s="26"/>
      <c r="W520" s="26"/>
      <c r="X520" s="26"/>
      <c r="Y520" s="26"/>
      <c r="Z520" s="26"/>
      <c r="AA520" s="26"/>
      <c r="AB520" s="26"/>
      <c r="AC520" s="26"/>
      <c r="AD520" s="26"/>
      <c r="AE520" s="26"/>
      <c r="AF520" s="26"/>
      <c r="AG520" s="26"/>
      <c r="AH520" s="26"/>
      <c r="AI520" s="26"/>
      <c r="AJ520" s="26"/>
      <c r="AK520" s="26"/>
      <c r="AL520" s="26"/>
      <c r="AM520" s="26"/>
      <c r="AN520" s="26"/>
      <c r="AO520" s="26"/>
      <c r="AP520" s="26"/>
      <c r="AQ520" s="26"/>
      <c r="AR520" s="26"/>
      <c r="AS520" s="26"/>
      <c r="AT520" s="26"/>
      <c r="AU520" s="26"/>
      <c r="AV520" s="26"/>
      <c r="AW520" s="26"/>
      <c r="AX520" s="26"/>
      <c r="AY520" s="26"/>
      <c r="AZ520" s="26"/>
      <c r="BA520" s="26"/>
      <c r="BB520" s="26"/>
      <c r="BC520" s="26"/>
      <c r="BD520" s="26"/>
      <c r="BE520" s="26"/>
      <c r="BF520" s="26"/>
      <c r="BG520" s="26"/>
      <c r="BH520" s="26"/>
      <c r="BI520" s="26"/>
      <c r="BJ520" s="26"/>
      <c r="BK520" s="26"/>
    </row>
    <row r="521" spans="20:63" x14ac:dyDescent="0.2">
      <c r="T521" s="26"/>
      <c r="U521" s="26"/>
      <c r="V521" s="26"/>
      <c r="W521" s="26"/>
      <c r="X521" s="26"/>
      <c r="Y521" s="26"/>
      <c r="Z521" s="26"/>
      <c r="AA521" s="26"/>
      <c r="AB521" s="26"/>
      <c r="AC521" s="26"/>
      <c r="AD521" s="26"/>
      <c r="AE521" s="26"/>
      <c r="AF521" s="26"/>
      <c r="AG521" s="26"/>
      <c r="AH521" s="26"/>
      <c r="AI521" s="26"/>
      <c r="AJ521" s="26"/>
      <c r="AK521" s="26"/>
      <c r="AL521" s="26"/>
      <c r="AM521" s="26"/>
      <c r="AN521" s="26"/>
      <c r="AO521" s="26"/>
      <c r="AP521" s="26"/>
      <c r="AQ521" s="26"/>
      <c r="AR521" s="26"/>
      <c r="AS521" s="26"/>
      <c r="AT521" s="26"/>
      <c r="AU521" s="26"/>
      <c r="AV521" s="26"/>
      <c r="AW521" s="26"/>
      <c r="AX521" s="26"/>
      <c r="AY521" s="26"/>
      <c r="AZ521" s="26"/>
      <c r="BA521" s="26"/>
      <c r="BB521" s="26"/>
      <c r="BC521" s="26"/>
      <c r="BD521" s="26"/>
      <c r="BE521" s="26"/>
      <c r="BF521" s="26"/>
      <c r="BG521" s="26"/>
      <c r="BH521" s="26"/>
      <c r="BI521" s="26"/>
      <c r="BJ521" s="26"/>
      <c r="BK521" s="26"/>
    </row>
    <row r="522" spans="20:63" x14ac:dyDescent="0.2">
      <c r="T522" s="26"/>
      <c r="U522" s="26"/>
      <c r="V522" s="26"/>
      <c r="W522" s="26"/>
      <c r="X522" s="26"/>
      <c r="Y522" s="26"/>
      <c r="Z522" s="26"/>
      <c r="AA522" s="26"/>
      <c r="AB522" s="26"/>
      <c r="AC522" s="26"/>
      <c r="AD522" s="26"/>
      <c r="AE522" s="26"/>
      <c r="AF522" s="26"/>
      <c r="AG522" s="26"/>
      <c r="AH522" s="26"/>
      <c r="AI522" s="26"/>
      <c r="AJ522" s="26"/>
      <c r="AK522" s="26"/>
      <c r="AL522" s="26"/>
      <c r="AM522" s="26"/>
      <c r="AN522" s="26"/>
      <c r="AO522" s="26"/>
      <c r="AP522" s="26"/>
      <c r="AQ522" s="26"/>
      <c r="AR522" s="26"/>
      <c r="AS522" s="26"/>
      <c r="AT522" s="26"/>
      <c r="AU522" s="26"/>
      <c r="AV522" s="26"/>
      <c r="AW522" s="26"/>
      <c r="AX522" s="26"/>
      <c r="AY522" s="26"/>
      <c r="AZ522" s="26"/>
      <c r="BA522" s="26"/>
      <c r="BB522" s="26"/>
      <c r="BC522" s="26"/>
      <c r="BD522" s="26"/>
      <c r="BE522" s="26"/>
      <c r="BF522" s="26"/>
      <c r="BG522" s="26"/>
      <c r="BH522" s="26"/>
      <c r="BI522" s="26"/>
      <c r="BJ522" s="26"/>
      <c r="BK522" s="26"/>
    </row>
    <row r="523" spans="20:63" x14ac:dyDescent="0.2">
      <c r="T523" s="26"/>
      <c r="U523" s="26"/>
      <c r="V523" s="26"/>
      <c r="W523" s="26"/>
      <c r="X523" s="26"/>
      <c r="Y523" s="26"/>
      <c r="Z523" s="26"/>
      <c r="AA523" s="26"/>
      <c r="AB523" s="26"/>
      <c r="AC523" s="26"/>
      <c r="AD523" s="26"/>
      <c r="AE523" s="26"/>
      <c r="AF523" s="26"/>
      <c r="AG523" s="26"/>
      <c r="AH523" s="26"/>
      <c r="AI523" s="26"/>
      <c r="AJ523" s="26"/>
      <c r="AK523" s="26"/>
      <c r="AL523" s="26"/>
      <c r="AM523" s="26"/>
      <c r="AN523" s="26"/>
      <c r="AO523" s="26"/>
      <c r="AP523" s="26"/>
      <c r="AQ523" s="26"/>
      <c r="AR523" s="26"/>
      <c r="AS523" s="26"/>
      <c r="AT523" s="26"/>
      <c r="AU523" s="26"/>
      <c r="AV523" s="26"/>
      <c r="AW523" s="26"/>
      <c r="AX523" s="26"/>
      <c r="AY523" s="26"/>
      <c r="AZ523" s="26"/>
      <c r="BA523" s="26"/>
      <c r="BB523" s="26"/>
      <c r="BC523" s="26"/>
      <c r="BD523" s="26"/>
      <c r="BE523" s="26"/>
      <c r="BF523" s="26"/>
      <c r="BG523" s="26"/>
      <c r="BH523" s="26"/>
      <c r="BI523" s="26"/>
      <c r="BJ523" s="26"/>
      <c r="BK523" s="26"/>
    </row>
    <row r="524" spans="20:63" x14ac:dyDescent="0.2">
      <c r="T524" s="26"/>
      <c r="U524" s="26"/>
      <c r="V524" s="26"/>
      <c r="W524" s="26"/>
      <c r="X524" s="26"/>
      <c r="Y524" s="26"/>
      <c r="Z524" s="26"/>
      <c r="AA524" s="26"/>
      <c r="AB524" s="26"/>
      <c r="AC524" s="26"/>
      <c r="AD524" s="26"/>
      <c r="AE524" s="26"/>
      <c r="AF524" s="26"/>
      <c r="AG524" s="26"/>
      <c r="AH524" s="26"/>
      <c r="AI524" s="26"/>
      <c r="AJ524" s="26"/>
      <c r="AK524" s="26"/>
      <c r="AL524" s="26"/>
      <c r="AM524" s="26"/>
      <c r="AN524" s="26"/>
      <c r="AO524" s="26"/>
      <c r="AP524" s="26"/>
      <c r="AQ524" s="26"/>
      <c r="AR524" s="26"/>
      <c r="AS524" s="26"/>
      <c r="AT524" s="26"/>
      <c r="AU524" s="26"/>
      <c r="AV524" s="26"/>
      <c r="AW524" s="26"/>
      <c r="AX524" s="26"/>
      <c r="AY524" s="26"/>
      <c r="AZ524" s="26"/>
      <c r="BA524" s="26"/>
      <c r="BB524" s="26"/>
      <c r="BC524" s="26"/>
      <c r="BD524" s="26"/>
      <c r="BE524" s="26"/>
      <c r="BF524" s="26"/>
      <c r="BG524" s="26"/>
      <c r="BH524" s="26"/>
      <c r="BI524" s="26"/>
      <c r="BJ524" s="26"/>
      <c r="BK524" s="26"/>
    </row>
    <row r="525" spans="20:63" x14ac:dyDescent="0.2">
      <c r="T525" s="26"/>
      <c r="U525" s="26"/>
      <c r="V525" s="26"/>
      <c r="W525" s="26"/>
      <c r="X525" s="26"/>
      <c r="Y525" s="26"/>
      <c r="Z525" s="26"/>
      <c r="AA525" s="26"/>
      <c r="AB525" s="26"/>
      <c r="AC525" s="26"/>
      <c r="AD525" s="26"/>
      <c r="AE525" s="26"/>
      <c r="AF525" s="26"/>
      <c r="AG525" s="26"/>
      <c r="AH525" s="26"/>
      <c r="AI525" s="26"/>
      <c r="AJ525" s="26"/>
      <c r="AK525" s="26"/>
      <c r="AL525" s="26"/>
      <c r="AM525" s="26"/>
      <c r="AN525" s="26"/>
      <c r="AO525" s="26"/>
      <c r="AP525" s="26"/>
      <c r="AQ525" s="26"/>
      <c r="AR525" s="26"/>
      <c r="AS525" s="26"/>
      <c r="AT525" s="26"/>
      <c r="AU525" s="26"/>
      <c r="AV525" s="26"/>
      <c r="AW525" s="26"/>
      <c r="AX525" s="26"/>
      <c r="AY525" s="26"/>
      <c r="AZ525" s="26"/>
      <c r="BA525" s="26"/>
      <c r="BB525" s="26"/>
      <c r="BC525" s="26"/>
      <c r="BD525" s="26"/>
      <c r="BE525" s="26"/>
      <c r="BF525" s="26"/>
      <c r="BG525" s="26"/>
      <c r="BH525" s="26"/>
      <c r="BI525" s="26"/>
      <c r="BJ525" s="26"/>
      <c r="BK525" s="26"/>
    </row>
    <row r="526" spans="20:63" x14ac:dyDescent="0.2">
      <c r="T526" s="26"/>
      <c r="U526" s="26"/>
      <c r="V526" s="26"/>
      <c r="W526" s="26"/>
      <c r="X526" s="26"/>
      <c r="Y526" s="26"/>
      <c r="Z526" s="26"/>
      <c r="AA526" s="26"/>
      <c r="AB526" s="26"/>
      <c r="AC526" s="26"/>
      <c r="AD526" s="26"/>
      <c r="AE526" s="26"/>
      <c r="AF526" s="26"/>
      <c r="AG526" s="26"/>
      <c r="AH526" s="26"/>
      <c r="AI526" s="26"/>
      <c r="AJ526" s="26"/>
      <c r="AK526" s="26"/>
      <c r="AL526" s="26"/>
      <c r="AM526" s="26"/>
      <c r="AN526" s="26"/>
      <c r="AO526" s="26"/>
      <c r="AP526" s="26"/>
      <c r="AQ526" s="26"/>
      <c r="AR526" s="26"/>
      <c r="AS526" s="26"/>
      <c r="AT526" s="26"/>
      <c r="AU526" s="26"/>
      <c r="AV526" s="26"/>
      <c r="AW526" s="26"/>
      <c r="AX526" s="26"/>
      <c r="AY526" s="26"/>
      <c r="AZ526" s="26"/>
      <c r="BA526" s="26"/>
      <c r="BB526" s="26"/>
      <c r="BC526" s="26"/>
      <c r="BD526" s="26"/>
      <c r="BE526" s="26"/>
      <c r="BF526" s="26"/>
      <c r="BG526" s="26"/>
      <c r="BH526" s="26"/>
      <c r="BI526" s="26"/>
      <c r="BJ526" s="26"/>
      <c r="BK526" s="26"/>
    </row>
    <row r="527" spans="20:63" x14ac:dyDescent="0.2">
      <c r="T527" s="26"/>
      <c r="U527" s="26"/>
      <c r="V527" s="26"/>
      <c r="W527" s="26"/>
      <c r="X527" s="26"/>
      <c r="Y527" s="26"/>
      <c r="Z527" s="26"/>
      <c r="AA527" s="26"/>
      <c r="AB527" s="26"/>
      <c r="AC527" s="26"/>
      <c r="AD527" s="26"/>
      <c r="AE527" s="26"/>
      <c r="AF527" s="26"/>
      <c r="AG527" s="26"/>
      <c r="AH527" s="26"/>
      <c r="AI527" s="26"/>
      <c r="AJ527" s="26"/>
      <c r="AK527" s="26"/>
      <c r="AL527" s="26"/>
      <c r="AM527" s="26"/>
      <c r="AN527" s="26"/>
      <c r="AO527" s="26"/>
      <c r="AP527" s="26"/>
      <c r="AQ527" s="26"/>
      <c r="AR527" s="26"/>
      <c r="AS527" s="26"/>
      <c r="AT527" s="26"/>
      <c r="AU527" s="26"/>
      <c r="AV527" s="26"/>
      <c r="AW527" s="26"/>
      <c r="AX527" s="26"/>
      <c r="AY527" s="26"/>
      <c r="AZ527" s="26"/>
      <c r="BA527" s="26"/>
      <c r="BB527" s="26"/>
      <c r="BC527" s="26"/>
      <c r="BD527" s="26"/>
      <c r="BE527" s="26"/>
      <c r="BF527" s="26"/>
      <c r="BG527" s="26"/>
      <c r="BH527" s="26"/>
      <c r="BI527" s="26"/>
      <c r="BJ527" s="26"/>
      <c r="BK527" s="26"/>
    </row>
    <row r="528" spans="20:63" x14ac:dyDescent="0.2">
      <c r="T528" s="26"/>
      <c r="U528" s="26"/>
      <c r="V528" s="26"/>
      <c r="W528" s="26"/>
      <c r="X528" s="26"/>
      <c r="Y528" s="26"/>
      <c r="Z528" s="26"/>
      <c r="AA528" s="26"/>
      <c r="AB528" s="26"/>
      <c r="AC528" s="26"/>
      <c r="AD528" s="26"/>
      <c r="AE528" s="26"/>
      <c r="AF528" s="26"/>
      <c r="AG528" s="26"/>
      <c r="AH528" s="26"/>
      <c r="AI528" s="26"/>
      <c r="AJ528" s="26"/>
      <c r="AK528" s="26"/>
      <c r="AL528" s="26"/>
      <c r="AM528" s="26"/>
      <c r="AN528" s="26"/>
      <c r="AO528" s="26"/>
      <c r="AP528" s="26"/>
      <c r="AQ528" s="26"/>
      <c r="AR528" s="26"/>
      <c r="AS528" s="26"/>
      <c r="AT528" s="26"/>
      <c r="AU528" s="26"/>
      <c r="AV528" s="26"/>
      <c r="AW528" s="26"/>
      <c r="AX528" s="26"/>
      <c r="AY528" s="26"/>
      <c r="AZ528" s="26"/>
      <c r="BA528" s="26"/>
      <c r="BB528" s="26"/>
      <c r="BC528" s="26"/>
      <c r="BD528" s="26"/>
      <c r="BE528" s="26"/>
      <c r="BF528" s="26"/>
      <c r="BG528" s="26"/>
      <c r="BH528" s="26"/>
      <c r="BI528" s="26"/>
      <c r="BJ528" s="26"/>
      <c r="BK528" s="26"/>
    </row>
    <row r="529" spans="20:63" x14ac:dyDescent="0.2">
      <c r="T529" s="26"/>
      <c r="U529" s="26"/>
      <c r="V529" s="26"/>
      <c r="W529" s="26"/>
      <c r="X529" s="26"/>
      <c r="Y529" s="26"/>
      <c r="Z529" s="26"/>
      <c r="AA529" s="26"/>
      <c r="AB529" s="26"/>
      <c r="AC529" s="26"/>
      <c r="AD529" s="26"/>
      <c r="AE529" s="26"/>
      <c r="AF529" s="26"/>
      <c r="AG529" s="26"/>
      <c r="AH529" s="26"/>
      <c r="AI529" s="26"/>
      <c r="AJ529" s="26"/>
      <c r="AK529" s="26"/>
      <c r="AL529" s="26"/>
      <c r="AM529" s="26"/>
      <c r="AN529" s="26"/>
      <c r="AO529" s="26"/>
      <c r="AP529" s="26"/>
      <c r="AQ529" s="26"/>
      <c r="AR529" s="26"/>
      <c r="AS529" s="26"/>
      <c r="AT529" s="26"/>
      <c r="AU529" s="26"/>
      <c r="AV529" s="26"/>
      <c r="AW529" s="26"/>
      <c r="AX529" s="26"/>
      <c r="AY529" s="26"/>
      <c r="AZ529" s="26"/>
      <c r="BA529" s="26"/>
      <c r="BB529" s="26"/>
      <c r="BC529" s="26"/>
      <c r="BD529" s="26"/>
      <c r="BE529" s="26"/>
      <c r="BF529" s="26"/>
      <c r="BG529" s="26"/>
      <c r="BH529" s="26"/>
      <c r="BI529" s="26"/>
      <c r="BJ529" s="26"/>
      <c r="BK529" s="26"/>
    </row>
    <row r="530" spans="20:63" x14ac:dyDescent="0.2">
      <c r="T530" s="26"/>
      <c r="U530" s="26"/>
      <c r="V530" s="26"/>
      <c r="W530" s="26"/>
      <c r="X530" s="26"/>
      <c r="Y530" s="26"/>
      <c r="Z530" s="26"/>
      <c r="AA530" s="26"/>
      <c r="AB530" s="26"/>
      <c r="AC530" s="26"/>
      <c r="AD530" s="26"/>
      <c r="AE530" s="26"/>
      <c r="AF530" s="26"/>
      <c r="AG530" s="26"/>
      <c r="AH530" s="26"/>
      <c r="AI530" s="26"/>
      <c r="AJ530" s="26"/>
      <c r="AK530" s="26"/>
      <c r="AL530" s="26"/>
      <c r="AM530" s="26"/>
      <c r="AN530" s="26"/>
      <c r="AO530" s="26"/>
      <c r="AP530" s="26"/>
      <c r="AQ530" s="26"/>
      <c r="AR530" s="26"/>
      <c r="AS530" s="26"/>
      <c r="AT530" s="26"/>
      <c r="AU530" s="26"/>
      <c r="AV530" s="26"/>
      <c r="AW530" s="26"/>
      <c r="AX530" s="26"/>
      <c r="AY530" s="26"/>
      <c r="AZ530" s="26"/>
      <c r="BA530" s="26"/>
      <c r="BB530" s="26"/>
      <c r="BC530" s="26"/>
      <c r="BD530" s="26"/>
      <c r="BE530" s="26"/>
      <c r="BF530" s="26"/>
      <c r="BG530" s="26"/>
      <c r="BH530" s="26"/>
      <c r="BI530" s="26"/>
      <c r="BJ530" s="26"/>
      <c r="BK530" s="26"/>
    </row>
    <row r="531" spans="20:63" x14ac:dyDescent="0.2">
      <c r="T531" s="26"/>
      <c r="U531" s="26"/>
      <c r="V531" s="26"/>
      <c r="W531" s="26"/>
      <c r="X531" s="26"/>
      <c r="Y531" s="26"/>
      <c r="Z531" s="26"/>
      <c r="AA531" s="26"/>
      <c r="AB531" s="26"/>
      <c r="AC531" s="26"/>
      <c r="AD531" s="26"/>
      <c r="AE531" s="26"/>
      <c r="AF531" s="26"/>
      <c r="AG531" s="26"/>
      <c r="AH531" s="26"/>
      <c r="AI531" s="26"/>
      <c r="AJ531" s="26"/>
      <c r="AK531" s="26"/>
      <c r="AL531" s="26"/>
      <c r="AM531" s="26"/>
      <c r="AN531" s="26"/>
      <c r="AO531" s="26"/>
      <c r="AP531" s="26"/>
      <c r="AQ531" s="26"/>
      <c r="AR531" s="26"/>
      <c r="AS531" s="26"/>
      <c r="AT531" s="26"/>
      <c r="AU531" s="26"/>
      <c r="AV531" s="26"/>
      <c r="AW531" s="26"/>
      <c r="AX531" s="26"/>
      <c r="AY531" s="26"/>
      <c r="AZ531" s="26"/>
      <c r="BA531" s="26"/>
      <c r="BB531" s="26"/>
      <c r="BC531" s="26"/>
      <c r="BD531" s="26"/>
      <c r="BE531" s="26"/>
      <c r="BF531" s="26"/>
      <c r="BG531" s="26"/>
      <c r="BH531" s="26"/>
      <c r="BI531" s="26"/>
      <c r="BJ531" s="26"/>
      <c r="BK531" s="26"/>
    </row>
    <row r="532" spans="20:63" x14ac:dyDescent="0.2">
      <c r="T532" s="26"/>
      <c r="U532" s="26"/>
      <c r="V532" s="26"/>
      <c r="W532" s="26"/>
      <c r="X532" s="26"/>
      <c r="Y532" s="26"/>
      <c r="Z532" s="26"/>
      <c r="AA532" s="26"/>
      <c r="AB532" s="26"/>
      <c r="AC532" s="26"/>
      <c r="AD532" s="26"/>
      <c r="AE532" s="26"/>
      <c r="AF532" s="26"/>
      <c r="AG532" s="26"/>
      <c r="AH532" s="26"/>
      <c r="AI532" s="26"/>
      <c r="AJ532" s="26"/>
      <c r="AK532" s="26"/>
      <c r="AL532" s="26"/>
      <c r="AM532" s="26"/>
      <c r="AN532" s="26"/>
      <c r="AO532" s="26"/>
      <c r="AP532" s="26"/>
      <c r="AQ532" s="26"/>
      <c r="AR532" s="26"/>
      <c r="AS532" s="26"/>
      <c r="AT532" s="26"/>
      <c r="AU532" s="26"/>
      <c r="AV532" s="26"/>
      <c r="AW532" s="26"/>
      <c r="AX532" s="26"/>
      <c r="AY532" s="26"/>
      <c r="AZ532" s="26"/>
      <c r="BA532" s="26"/>
      <c r="BB532" s="26"/>
      <c r="BC532" s="26"/>
      <c r="BD532" s="26"/>
      <c r="BE532" s="26"/>
      <c r="BF532" s="26"/>
      <c r="BG532" s="26"/>
      <c r="BH532" s="26"/>
      <c r="BI532" s="26"/>
      <c r="BJ532" s="26"/>
      <c r="BK532" s="26"/>
    </row>
    <row r="533" spans="20:63" x14ac:dyDescent="0.2">
      <c r="T533" s="26"/>
      <c r="U533" s="26"/>
      <c r="V533" s="26"/>
      <c r="W533" s="26"/>
      <c r="X533" s="26"/>
      <c r="Y533" s="26"/>
      <c r="Z533" s="26"/>
      <c r="AA533" s="26"/>
      <c r="AB533" s="26"/>
      <c r="AC533" s="26"/>
      <c r="AD533" s="26"/>
      <c r="AE533" s="26"/>
      <c r="AF533" s="26"/>
      <c r="AG533" s="26"/>
      <c r="AH533" s="26"/>
      <c r="AI533" s="26"/>
      <c r="AJ533" s="26"/>
      <c r="AK533" s="26"/>
      <c r="AL533" s="26"/>
      <c r="AM533" s="26"/>
      <c r="AN533" s="26"/>
      <c r="AO533" s="26"/>
      <c r="AP533" s="26"/>
      <c r="AQ533" s="26"/>
      <c r="AR533" s="26"/>
      <c r="AS533" s="26"/>
      <c r="AT533" s="26"/>
      <c r="AU533" s="26"/>
      <c r="AV533" s="26"/>
      <c r="AW533" s="26"/>
      <c r="AX533" s="26"/>
      <c r="AY533" s="26"/>
      <c r="AZ533" s="26"/>
      <c r="BA533" s="26"/>
      <c r="BB533" s="26"/>
      <c r="BC533" s="26"/>
      <c r="BD533" s="26"/>
      <c r="BE533" s="26"/>
      <c r="BF533" s="26"/>
      <c r="BG533" s="26"/>
      <c r="BH533" s="26"/>
      <c r="BI533" s="26"/>
      <c r="BJ533" s="26"/>
      <c r="BK533" s="26"/>
    </row>
    <row r="534" spans="20:63" x14ac:dyDescent="0.2">
      <c r="T534" s="26"/>
      <c r="U534" s="26"/>
      <c r="V534" s="26"/>
      <c r="W534" s="26"/>
      <c r="X534" s="26"/>
      <c r="Y534" s="26"/>
      <c r="Z534" s="26"/>
      <c r="AA534" s="26"/>
      <c r="AB534" s="26"/>
      <c r="AC534" s="26"/>
      <c r="AD534" s="26"/>
      <c r="AE534" s="26"/>
      <c r="AF534" s="26"/>
      <c r="AG534" s="26"/>
      <c r="AH534" s="26"/>
      <c r="AI534" s="26"/>
      <c r="AJ534" s="26"/>
      <c r="AK534" s="26"/>
      <c r="AL534" s="26"/>
      <c r="AM534" s="26"/>
      <c r="AN534" s="26"/>
      <c r="AO534" s="26"/>
      <c r="AP534" s="26"/>
      <c r="AQ534" s="26"/>
      <c r="AR534" s="26"/>
      <c r="AS534" s="26"/>
      <c r="AT534" s="26"/>
      <c r="AU534" s="26"/>
      <c r="AV534" s="26"/>
      <c r="AW534" s="26"/>
      <c r="AX534" s="26"/>
      <c r="AY534" s="26"/>
      <c r="AZ534" s="26"/>
      <c r="BA534" s="26"/>
      <c r="BB534" s="26"/>
      <c r="BC534" s="26"/>
      <c r="BD534" s="26"/>
      <c r="BE534" s="26"/>
      <c r="BF534" s="26"/>
      <c r="BG534" s="26"/>
      <c r="BH534" s="26"/>
      <c r="BI534" s="26"/>
      <c r="BJ534" s="26"/>
      <c r="BK534" s="26"/>
    </row>
    <row r="535" spans="20:63" x14ac:dyDescent="0.2">
      <c r="T535" s="26"/>
      <c r="U535" s="26"/>
      <c r="V535" s="26"/>
      <c r="W535" s="26"/>
      <c r="X535" s="26"/>
      <c r="Y535" s="26"/>
      <c r="Z535" s="26"/>
      <c r="AA535" s="26"/>
      <c r="AB535" s="26"/>
      <c r="AC535" s="26"/>
      <c r="AD535" s="26"/>
      <c r="AE535" s="26"/>
      <c r="AF535" s="26"/>
      <c r="AG535" s="26"/>
      <c r="AH535" s="26"/>
      <c r="AI535" s="26"/>
      <c r="AJ535" s="26"/>
      <c r="AK535" s="26"/>
      <c r="AL535" s="26"/>
      <c r="AM535" s="26"/>
      <c r="AN535" s="26"/>
      <c r="AO535" s="26"/>
      <c r="AP535" s="26"/>
      <c r="AQ535" s="26"/>
      <c r="AR535" s="26"/>
      <c r="AS535" s="26"/>
      <c r="AT535" s="26"/>
      <c r="AU535" s="26"/>
      <c r="AV535" s="26"/>
      <c r="AW535" s="26"/>
      <c r="AX535" s="26"/>
      <c r="AY535" s="26"/>
      <c r="AZ535" s="26"/>
      <c r="BA535" s="26"/>
      <c r="BB535" s="26"/>
      <c r="BC535" s="26"/>
      <c r="BD535" s="26"/>
      <c r="BE535" s="26"/>
      <c r="BF535" s="26"/>
      <c r="BG535" s="26"/>
      <c r="BH535" s="26"/>
      <c r="BI535" s="26"/>
      <c r="BJ535" s="26"/>
      <c r="BK535" s="26"/>
    </row>
    <row r="536" spans="20:63" x14ac:dyDescent="0.2">
      <c r="T536" s="26"/>
      <c r="U536" s="26"/>
      <c r="V536" s="26"/>
      <c r="W536" s="26"/>
      <c r="X536" s="26"/>
      <c r="Y536" s="26"/>
      <c r="Z536" s="26"/>
      <c r="AA536" s="26"/>
      <c r="AB536" s="26"/>
      <c r="AC536" s="26"/>
      <c r="AD536" s="26"/>
      <c r="AE536" s="26"/>
      <c r="AF536" s="26"/>
      <c r="AG536" s="26"/>
      <c r="AH536" s="26"/>
      <c r="AI536" s="26"/>
      <c r="AJ536" s="26"/>
      <c r="AK536" s="26"/>
      <c r="AL536" s="26"/>
      <c r="AM536" s="26"/>
      <c r="AN536" s="26"/>
      <c r="AO536" s="26"/>
      <c r="AP536" s="26"/>
      <c r="AQ536" s="26"/>
      <c r="AR536" s="26"/>
      <c r="AS536" s="26"/>
      <c r="AT536" s="26"/>
      <c r="AU536" s="26"/>
      <c r="AV536" s="26"/>
      <c r="AW536" s="26"/>
      <c r="AX536" s="26"/>
      <c r="AY536" s="26"/>
      <c r="AZ536" s="26"/>
      <c r="BA536" s="26"/>
      <c r="BB536" s="26"/>
      <c r="BC536" s="26"/>
      <c r="BD536" s="26"/>
      <c r="BE536" s="26"/>
      <c r="BF536" s="26"/>
      <c r="BG536" s="26"/>
      <c r="BH536" s="26"/>
      <c r="BI536" s="26"/>
      <c r="BJ536" s="26"/>
      <c r="BK536" s="26"/>
    </row>
    <row r="537" spans="20:63" x14ac:dyDescent="0.2">
      <c r="T537" s="26"/>
      <c r="U537" s="26"/>
      <c r="V537" s="26"/>
      <c r="W537" s="26"/>
      <c r="X537" s="26"/>
      <c r="Y537" s="26"/>
      <c r="Z537" s="26"/>
      <c r="AA537" s="26"/>
      <c r="AB537" s="26"/>
      <c r="AC537" s="26"/>
      <c r="AD537" s="26"/>
      <c r="AE537" s="26"/>
      <c r="AF537" s="26"/>
      <c r="AG537" s="26"/>
      <c r="AH537" s="26"/>
      <c r="AI537" s="26"/>
      <c r="AJ537" s="26"/>
      <c r="AK537" s="26"/>
      <c r="AL537" s="26"/>
      <c r="AM537" s="26"/>
      <c r="AN537" s="26"/>
      <c r="AO537" s="26"/>
      <c r="AP537" s="26"/>
      <c r="AQ537" s="26"/>
      <c r="AR537" s="26"/>
      <c r="AS537" s="26"/>
      <c r="AT537" s="26"/>
      <c r="AU537" s="26"/>
      <c r="AV537" s="26"/>
      <c r="AW537" s="26"/>
      <c r="AX537" s="26"/>
      <c r="AY537" s="26"/>
      <c r="AZ537" s="26"/>
      <c r="BA537" s="26"/>
      <c r="BB537" s="26"/>
      <c r="BC537" s="26"/>
      <c r="BD537" s="26"/>
      <c r="BE537" s="26"/>
      <c r="BF537" s="26"/>
      <c r="BG537" s="26"/>
      <c r="BH537" s="26"/>
      <c r="BI537" s="26"/>
      <c r="BJ537" s="26"/>
      <c r="BK537" s="26"/>
    </row>
    <row r="538" spans="20:63" x14ac:dyDescent="0.2">
      <c r="T538" s="26"/>
      <c r="U538" s="26"/>
      <c r="V538" s="26"/>
      <c r="W538" s="26"/>
      <c r="X538" s="26"/>
      <c r="Y538" s="26"/>
      <c r="Z538" s="26"/>
      <c r="AA538" s="26"/>
      <c r="AB538" s="26"/>
      <c r="AC538" s="26"/>
      <c r="AD538" s="26"/>
      <c r="AE538" s="26"/>
      <c r="AF538" s="26"/>
      <c r="AG538" s="26"/>
      <c r="AH538" s="26"/>
      <c r="AI538" s="26"/>
      <c r="AJ538" s="26"/>
      <c r="AK538" s="26"/>
      <c r="AL538" s="26"/>
      <c r="AM538" s="26"/>
      <c r="AN538" s="26"/>
      <c r="AO538" s="26"/>
      <c r="AP538" s="26"/>
      <c r="AQ538" s="26"/>
      <c r="AR538" s="26"/>
      <c r="AS538" s="26"/>
      <c r="AT538" s="26"/>
      <c r="AU538" s="26"/>
      <c r="AV538" s="26"/>
      <c r="AW538" s="26"/>
      <c r="AX538" s="26"/>
      <c r="AY538" s="26"/>
      <c r="AZ538" s="26"/>
      <c r="BA538" s="26"/>
      <c r="BB538" s="26"/>
      <c r="BC538" s="26"/>
      <c r="BD538" s="26"/>
      <c r="BE538" s="26"/>
      <c r="BF538" s="26"/>
      <c r="BG538" s="26"/>
      <c r="BH538" s="26"/>
      <c r="BI538" s="26"/>
      <c r="BJ538" s="26"/>
      <c r="BK538" s="26"/>
    </row>
    <row r="539" spans="20:63" x14ac:dyDescent="0.2">
      <c r="T539" s="26"/>
      <c r="U539" s="26"/>
      <c r="V539" s="26"/>
      <c r="W539" s="26"/>
      <c r="X539" s="26"/>
      <c r="Y539" s="26"/>
      <c r="Z539" s="26"/>
      <c r="AA539" s="26"/>
      <c r="AB539" s="26"/>
      <c r="AC539" s="26"/>
      <c r="AD539" s="26"/>
      <c r="AE539" s="26"/>
      <c r="AF539" s="26"/>
      <c r="AG539" s="26"/>
      <c r="AH539" s="26"/>
      <c r="AI539" s="26"/>
      <c r="AJ539" s="26"/>
      <c r="AK539" s="26"/>
      <c r="AL539" s="26"/>
      <c r="AM539" s="26"/>
      <c r="AN539" s="26"/>
      <c r="AO539" s="26"/>
      <c r="AP539" s="26"/>
      <c r="AQ539" s="26"/>
      <c r="AR539" s="26"/>
      <c r="AS539" s="26"/>
      <c r="AT539" s="26"/>
      <c r="AU539" s="26"/>
      <c r="AV539" s="26"/>
      <c r="AW539" s="26"/>
      <c r="AX539" s="26"/>
      <c r="AY539" s="26"/>
      <c r="AZ539" s="26"/>
      <c r="BA539" s="26"/>
      <c r="BB539" s="26"/>
      <c r="BC539" s="26"/>
      <c r="BD539" s="26"/>
      <c r="BE539" s="26"/>
      <c r="BF539" s="26"/>
      <c r="BG539" s="26"/>
      <c r="BH539" s="26"/>
      <c r="BI539" s="26"/>
      <c r="BJ539" s="26"/>
      <c r="BK539" s="26"/>
    </row>
    <row r="540" spans="20:63" x14ac:dyDescent="0.2">
      <c r="T540" s="26"/>
      <c r="U540" s="26"/>
      <c r="V540" s="26"/>
      <c r="W540" s="26"/>
      <c r="X540" s="26"/>
      <c r="Y540" s="26"/>
      <c r="Z540" s="26"/>
      <c r="AA540" s="26"/>
      <c r="AB540" s="26"/>
      <c r="AC540" s="26"/>
      <c r="AD540" s="26"/>
      <c r="AE540" s="26"/>
      <c r="AF540" s="26"/>
      <c r="AG540" s="26"/>
      <c r="AH540" s="26"/>
      <c r="AI540" s="26"/>
      <c r="AJ540" s="26"/>
      <c r="AK540" s="26"/>
      <c r="AL540" s="26"/>
      <c r="AM540" s="26"/>
      <c r="AN540" s="26"/>
      <c r="AO540" s="26"/>
      <c r="AP540" s="26"/>
      <c r="AQ540" s="26"/>
      <c r="AR540" s="26"/>
      <c r="AS540" s="26"/>
      <c r="AT540" s="26"/>
      <c r="AU540" s="26"/>
      <c r="AV540" s="26"/>
      <c r="AW540" s="26"/>
      <c r="AX540" s="26"/>
      <c r="AY540" s="26"/>
      <c r="AZ540" s="26"/>
      <c r="BA540" s="26"/>
      <c r="BB540" s="26"/>
      <c r="BC540" s="26"/>
      <c r="BD540" s="26"/>
      <c r="BE540" s="26"/>
      <c r="BF540" s="26"/>
      <c r="BG540" s="26"/>
      <c r="BH540" s="26"/>
      <c r="BI540" s="26"/>
      <c r="BJ540" s="26"/>
      <c r="BK540" s="26"/>
    </row>
    <row r="541" spans="20:63" x14ac:dyDescent="0.2">
      <c r="T541" s="26"/>
      <c r="U541" s="26"/>
      <c r="V541" s="26"/>
      <c r="W541" s="26"/>
      <c r="X541" s="26"/>
      <c r="Y541" s="26"/>
      <c r="Z541" s="26"/>
      <c r="AA541" s="26"/>
      <c r="AB541" s="26"/>
      <c r="AC541" s="26"/>
      <c r="AD541" s="26"/>
      <c r="AE541" s="26"/>
      <c r="AF541" s="26"/>
      <c r="AG541" s="26"/>
      <c r="AH541" s="26"/>
      <c r="AI541" s="26"/>
      <c r="AJ541" s="26"/>
      <c r="AK541" s="26"/>
      <c r="AL541" s="26"/>
      <c r="AM541" s="26"/>
      <c r="AN541" s="26"/>
      <c r="AO541" s="26"/>
      <c r="AP541" s="26"/>
      <c r="AQ541" s="26"/>
      <c r="AR541" s="26"/>
      <c r="AS541" s="26"/>
      <c r="AT541" s="26"/>
      <c r="AU541" s="26"/>
      <c r="AV541" s="26"/>
      <c r="AW541" s="26"/>
      <c r="AX541" s="26"/>
      <c r="AY541" s="26"/>
      <c r="AZ541" s="26"/>
      <c r="BA541" s="26"/>
      <c r="BB541" s="26"/>
      <c r="BC541" s="26"/>
      <c r="BD541" s="26"/>
      <c r="BE541" s="26"/>
      <c r="BF541" s="26"/>
      <c r="BG541" s="26"/>
      <c r="BH541" s="26"/>
      <c r="BI541" s="26"/>
      <c r="BJ541" s="26"/>
      <c r="BK541" s="26"/>
    </row>
    <row r="542" spans="20:63" x14ac:dyDescent="0.2">
      <c r="T542" s="26"/>
      <c r="U542" s="26"/>
      <c r="V542" s="26"/>
      <c r="W542" s="26"/>
      <c r="X542" s="26"/>
      <c r="Y542" s="26"/>
      <c r="Z542" s="26"/>
      <c r="AA542" s="26"/>
      <c r="AB542" s="26"/>
      <c r="AC542" s="26"/>
      <c r="AD542" s="26"/>
      <c r="AE542" s="26"/>
      <c r="AF542" s="26"/>
      <c r="AG542" s="26"/>
      <c r="AH542" s="26"/>
      <c r="AI542" s="26"/>
      <c r="AJ542" s="26"/>
      <c r="AK542" s="26"/>
      <c r="AL542" s="26"/>
      <c r="AM542" s="26"/>
      <c r="AN542" s="26"/>
      <c r="AO542" s="26"/>
      <c r="AP542" s="26"/>
      <c r="AQ542" s="26"/>
      <c r="AR542" s="26"/>
      <c r="AS542" s="26"/>
      <c r="AT542" s="26"/>
      <c r="AU542" s="26"/>
      <c r="AV542" s="26"/>
      <c r="AW542" s="26"/>
      <c r="AX542" s="26"/>
      <c r="AY542" s="26"/>
      <c r="AZ542" s="26"/>
      <c r="BA542" s="26"/>
      <c r="BB542" s="26"/>
      <c r="BC542" s="26"/>
      <c r="BD542" s="26"/>
      <c r="BE542" s="26"/>
      <c r="BF542" s="26"/>
      <c r="BG542" s="26"/>
      <c r="BH542" s="26"/>
      <c r="BI542" s="26"/>
      <c r="BJ542" s="26"/>
      <c r="BK542" s="26"/>
    </row>
    <row r="543" spans="20:63" x14ac:dyDescent="0.2">
      <c r="T543" s="26"/>
      <c r="U543" s="26"/>
      <c r="V543" s="26"/>
      <c r="W543" s="26"/>
      <c r="X543" s="26"/>
      <c r="Y543" s="26"/>
      <c r="Z543" s="26"/>
      <c r="AA543" s="26"/>
      <c r="AB543" s="26"/>
      <c r="AC543" s="26"/>
      <c r="AD543" s="26"/>
      <c r="AE543" s="26"/>
      <c r="AF543" s="26"/>
      <c r="AG543" s="26"/>
      <c r="AH543" s="26"/>
      <c r="AI543" s="26"/>
      <c r="AJ543" s="26"/>
      <c r="AK543" s="26"/>
      <c r="AL543" s="26"/>
      <c r="AM543" s="26"/>
      <c r="AN543" s="26"/>
      <c r="AO543" s="26"/>
      <c r="AP543" s="26"/>
      <c r="AQ543" s="26"/>
      <c r="AR543" s="26"/>
      <c r="AS543" s="26"/>
      <c r="AT543" s="26"/>
      <c r="AU543" s="26"/>
      <c r="AV543" s="26"/>
      <c r="AW543" s="26"/>
      <c r="AX543" s="26"/>
      <c r="AY543" s="26"/>
      <c r="AZ543" s="26"/>
      <c r="BA543" s="26"/>
      <c r="BB543" s="26"/>
      <c r="BC543" s="26"/>
      <c r="BD543" s="26"/>
      <c r="BE543" s="26"/>
      <c r="BF543" s="26"/>
      <c r="BG543" s="26"/>
      <c r="BH543" s="26"/>
      <c r="BI543" s="26"/>
      <c r="BJ543" s="26"/>
      <c r="BK543" s="26"/>
    </row>
    <row r="544" spans="20:63" x14ac:dyDescent="0.2">
      <c r="T544" s="26"/>
      <c r="U544" s="26"/>
      <c r="V544" s="26"/>
      <c r="W544" s="26"/>
      <c r="X544" s="26"/>
      <c r="Y544" s="26"/>
      <c r="Z544" s="26"/>
      <c r="AA544" s="26"/>
      <c r="AB544" s="26"/>
      <c r="AC544" s="26"/>
      <c r="AD544" s="26"/>
      <c r="AE544" s="26"/>
      <c r="AF544" s="26"/>
      <c r="AG544" s="26"/>
      <c r="AH544" s="26"/>
      <c r="AI544" s="26"/>
      <c r="AJ544" s="26"/>
      <c r="AK544" s="26"/>
      <c r="AL544" s="26"/>
      <c r="AM544" s="26"/>
      <c r="AN544" s="26"/>
      <c r="AO544" s="26"/>
      <c r="AP544" s="26"/>
      <c r="AQ544" s="26"/>
      <c r="AR544" s="26"/>
      <c r="AS544" s="26"/>
      <c r="AT544" s="26"/>
      <c r="AU544" s="26"/>
      <c r="AV544" s="26"/>
      <c r="AW544" s="26"/>
      <c r="AX544" s="26"/>
      <c r="AY544" s="26"/>
      <c r="AZ544" s="26"/>
      <c r="BA544" s="26"/>
      <c r="BB544" s="26"/>
      <c r="BC544" s="26"/>
      <c r="BD544" s="26"/>
      <c r="BE544" s="26"/>
      <c r="BF544" s="26"/>
      <c r="BG544" s="26"/>
      <c r="BH544" s="26"/>
      <c r="BI544" s="26"/>
      <c r="BJ544" s="26"/>
      <c r="BK544" s="26"/>
    </row>
    <row r="545" spans="20:63" x14ac:dyDescent="0.2">
      <c r="T545" s="26"/>
      <c r="U545" s="26"/>
      <c r="V545" s="26"/>
      <c r="W545" s="26"/>
      <c r="X545" s="26"/>
      <c r="Y545" s="26"/>
      <c r="Z545" s="26"/>
      <c r="AA545" s="26"/>
      <c r="AB545" s="26"/>
      <c r="AC545" s="26"/>
      <c r="AD545" s="26"/>
      <c r="AE545" s="26"/>
      <c r="AF545" s="26"/>
      <c r="AG545" s="26"/>
      <c r="AH545" s="26"/>
      <c r="AI545" s="26"/>
      <c r="AJ545" s="26"/>
      <c r="AK545" s="26"/>
      <c r="AL545" s="26"/>
      <c r="AM545" s="26"/>
      <c r="AN545" s="26"/>
      <c r="AO545" s="26"/>
      <c r="AP545" s="26"/>
      <c r="AQ545" s="26"/>
      <c r="AR545" s="26"/>
      <c r="AS545" s="26"/>
      <c r="AT545" s="26"/>
      <c r="AU545" s="26"/>
      <c r="AV545" s="26"/>
      <c r="AW545" s="26"/>
      <c r="AX545" s="26"/>
      <c r="AY545" s="26"/>
      <c r="AZ545" s="26"/>
      <c r="BA545" s="26"/>
      <c r="BB545" s="26"/>
      <c r="BC545" s="26"/>
      <c r="BD545" s="26"/>
      <c r="BE545" s="26"/>
      <c r="BF545" s="26"/>
      <c r="BG545" s="26"/>
      <c r="BH545" s="26"/>
      <c r="BI545" s="26"/>
      <c r="BJ545" s="26"/>
      <c r="BK545" s="26"/>
    </row>
    <row r="546" spans="20:63" x14ac:dyDescent="0.2">
      <c r="T546" s="26"/>
      <c r="U546" s="26"/>
      <c r="V546" s="26"/>
      <c r="W546" s="26"/>
      <c r="X546" s="26"/>
      <c r="Y546" s="26"/>
      <c r="Z546" s="26"/>
      <c r="AA546" s="26"/>
      <c r="AB546" s="26"/>
      <c r="AC546" s="26"/>
      <c r="AD546" s="26"/>
      <c r="AE546" s="26"/>
      <c r="AF546" s="26"/>
      <c r="AG546" s="26"/>
      <c r="AH546" s="26"/>
      <c r="AI546" s="26"/>
      <c r="AJ546" s="26"/>
      <c r="AK546" s="26"/>
      <c r="AL546" s="26"/>
      <c r="AM546" s="26"/>
      <c r="AN546" s="26"/>
      <c r="AO546" s="26"/>
      <c r="AP546" s="26"/>
      <c r="AQ546" s="26"/>
      <c r="AR546" s="26"/>
      <c r="AS546" s="26"/>
      <c r="AT546" s="26"/>
      <c r="AU546" s="26"/>
      <c r="AV546" s="26"/>
      <c r="AW546" s="26"/>
      <c r="AX546" s="26"/>
      <c r="AY546" s="26"/>
      <c r="AZ546" s="26"/>
      <c r="BA546" s="26"/>
      <c r="BB546" s="26"/>
      <c r="BC546" s="26"/>
      <c r="BD546" s="26"/>
      <c r="BE546" s="26"/>
      <c r="BF546" s="26"/>
      <c r="BG546" s="26"/>
      <c r="BH546" s="26"/>
      <c r="BI546" s="26"/>
      <c r="BJ546" s="26"/>
      <c r="BK546" s="26"/>
    </row>
    <row r="547" spans="20:63" x14ac:dyDescent="0.2">
      <c r="T547" s="26"/>
      <c r="U547" s="26"/>
      <c r="V547" s="26"/>
      <c r="W547" s="26"/>
      <c r="X547" s="26"/>
      <c r="Y547" s="26"/>
      <c r="Z547" s="26"/>
      <c r="AA547" s="26"/>
      <c r="AB547" s="26"/>
      <c r="AC547" s="26"/>
      <c r="AD547" s="26"/>
      <c r="AE547" s="26"/>
      <c r="AF547" s="26"/>
      <c r="AG547" s="26"/>
      <c r="AH547" s="26"/>
      <c r="AI547" s="26"/>
      <c r="AJ547" s="26"/>
      <c r="AK547" s="26"/>
      <c r="AL547" s="26"/>
      <c r="AM547" s="26"/>
      <c r="AN547" s="26"/>
      <c r="AO547" s="26"/>
      <c r="AP547" s="26"/>
      <c r="AQ547" s="26"/>
      <c r="AR547" s="26"/>
      <c r="AS547" s="26"/>
      <c r="AT547" s="26"/>
      <c r="AU547" s="26"/>
      <c r="AV547" s="26"/>
      <c r="AW547" s="26"/>
      <c r="AX547" s="26"/>
      <c r="AY547" s="26"/>
      <c r="AZ547" s="26"/>
      <c r="BA547" s="26"/>
      <c r="BB547" s="26"/>
      <c r="BC547" s="26"/>
      <c r="BD547" s="26"/>
      <c r="BE547" s="26"/>
      <c r="BF547" s="26"/>
      <c r="BG547" s="26"/>
      <c r="BH547" s="26"/>
      <c r="BI547" s="26"/>
      <c r="BJ547" s="26"/>
      <c r="BK547" s="26"/>
    </row>
    <row r="548" spans="20:63" x14ac:dyDescent="0.2">
      <c r="T548" s="26"/>
      <c r="U548" s="26"/>
      <c r="V548" s="26"/>
      <c r="W548" s="26"/>
      <c r="X548" s="26"/>
      <c r="Y548" s="26"/>
      <c r="Z548" s="26"/>
      <c r="AA548" s="26"/>
      <c r="AB548" s="26"/>
      <c r="AC548" s="26"/>
      <c r="AD548" s="26"/>
      <c r="AE548" s="26"/>
      <c r="AF548" s="26"/>
      <c r="AG548" s="26"/>
      <c r="AH548" s="26"/>
      <c r="AI548" s="26"/>
      <c r="AJ548" s="26"/>
      <c r="AK548" s="26"/>
      <c r="AL548" s="26"/>
      <c r="AM548" s="26"/>
      <c r="AN548" s="26"/>
      <c r="AO548" s="26"/>
      <c r="AP548" s="26"/>
      <c r="AQ548" s="26"/>
      <c r="AR548" s="26"/>
      <c r="AS548" s="26"/>
      <c r="AT548" s="26"/>
      <c r="AU548" s="26"/>
      <c r="AV548" s="26"/>
      <c r="AW548" s="26"/>
      <c r="AX548" s="26"/>
      <c r="AY548" s="26"/>
      <c r="AZ548" s="26"/>
      <c r="BA548" s="26"/>
      <c r="BB548" s="26"/>
      <c r="BC548" s="26"/>
      <c r="BD548" s="26"/>
      <c r="BE548" s="26"/>
      <c r="BF548" s="26"/>
      <c r="BG548" s="26"/>
      <c r="BH548" s="26"/>
      <c r="BI548" s="26"/>
      <c r="BJ548" s="26"/>
      <c r="BK548" s="26"/>
    </row>
    <row r="549" spans="20:63" x14ac:dyDescent="0.2">
      <c r="T549" s="26"/>
      <c r="U549" s="26"/>
      <c r="V549" s="26"/>
      <c r="W549" s="26"/>
      <c r="X549" s="26"/>
      <c r="Y549" s="26"/>
      <c r="Z549" s="26"/>
      <c r="AA549" s="26"/>
      <c r="AB549" s="26"/>
      <c r="AC549" s="26"/>
      <c r="AD549" s="26"/>
      <c r="AE549" s="26"/>
      <c r="AF549" s="26"/>
      <c r="AG549" s="26"/>
      <c r="AH549" s="26"/>
      <c r="AI549" s="26"/>
      <c r="AJ549" s="26"/>
      <c r="AK549" s="26"/>
      <c r="AL549" s="26"/>
      <c r="AM549" s="26"/>
      <c r="AN549" s="26"/>
      <c r="AO549" s="26"/>
      <c r="AP549" s="26"/>
      <c r="AQ549" s="26"/>
      <c r="AR549" s="26"/>
      <c r="AS549" s="26"/>
      <c r="AT549" s="26"/>
      <c r="AU549" s="26"/>
      <c r="AV549" s="26"/>
      <c r="AW549" s="26"/>
      <c r="AX549" s="26"/>
      <c r="AY549" s="26"/>
      <c r="AZ549" s="26"/>
      <c r="BA549" s="26"/>
      <c r="BB549" s="26"/>
      <c r="BC549" s="26"/>
      <c r="BD549" s="26"/>
      <c r="BE549" s="26"/>
      <c r="BF549" s="26"/>
      <c r="BG549" s="26"/>
      <c r="BH549" s="26"/>
      <c r="BI549" s="26"/>
      <c r="BJ549" s="26"/>
      <c r="BK549" s="26"/>
    </row>
    <row r="550" spans="20:63" x14ac:dyDescent="0.2">
      <c r="T550" s="26"/>
      <c r="U550" s="26"/>
      <c r="V550" s="26"/>
      <c r="W550" s="26"/>
      <c r="X550" s="26"/>
      <c r="Y550" s="26"/>
      <c r="Z550" s="26"/>
      <c r="AA550" s="26"/>
      <c r="AB550" s="26"/>
      <c r="AC550" s="26"/>
      <c r="AD550" s="26"/>
      <c r="AE550" s="26"/>
      <c r="AF550" s="26"/>
      <c r="AG550" s="26"/>
      <c r="AH550" s="26"/>
      <c r="AI550" s="26"/>
      <c r="AJ550" s="26"/>
      <c r="AK550" s="26"/>
      <c r="AL550" s="26"/>
      <c r="AM550" s="26"/>
      <c r="AN550" s="26"/>
      <c r="AO550" s="26"/>
      <c r="AP550" s="26"/>
      <c r="AQ550" s="26"/>
      <c r="AR550" s="26"/>
      <c r="AS550" s="26"/>
      <c r="AT550" s="26"/>
      <c r="AU550" s="26"/>
      <c r="AV550" s="26"/>
      <c r="AW550" s="26"/>
      <c r="AX550" s="26"/>
      <c r="AY550" s="26"/>
      <c r="AZ550" s="26"/>
      <c r="BA550" s="26"/>
      <c r="BB550" s="26"/>
      <c r="BC550" s="26"/>
      <c r="BD550" s="26"/>
      <c r="BE550" s="26"/>
      <c r="BF550" s="26"/>
      <c r="BG550" s="26"/>
      <c r="BH550" s="26"/>
      <c r="BI550" s="26"/>
      <c r="BJ550" s="26"/>
      <c r="BK550" s="26"/>
    </row>
    <row r="551" spans="20:63" x14ac:dyDescent="0.2">
      <c r="T551" s="26"/>
      <c r="U551" s="26"/>
      <c r="V551" s="26"/>
      <c r="W551" s="26"/>
      <c r="X551" s="26"/>
      <c r="Y551" s="26"/>
      <c r="Z551" s="26"/>
      <c r="AA551" s="26"/>
      <c r="AB551" s="26"/>
      <c r="AC551" s="26"/>
      <c r="AD551" s="26"/>
      <c r="AE551" s="26"/>
      <c r="AF551" s="26"/>
      <c r="AG551" s="26"/>
      <c r="AH551" s="26"/>
      <c r="AI551" s="26"/>
      <c r="AJ551" s="26"/>
      <c r="AK551" s="26"/>
      <c r="AL551" s="26"/>
      <c r="AM551" s="26"/>
      <c r="AN551" s="26"/>
      <c r="AO551" s="26"/>
      <c r="AP551" s="26"/>
      <c r="AQ551" s="26"/>
      <c r="AR551" s="26"/>
      <c r="AS551" s="26"/>
      <c r="AT551" s="26"/>
      <c r="AU551" s="26"/>
      <c r="AV551" s="26"/>
      <c r="AW551" s="26"/>
      <c r="AX551" s="26"/>
      <c r="AY551" s="26"/>
      <c r="AZ551" s="26"/>
      <c r="BA551" s="26"/>
      <c r="BB551" s="26"/>
      <c r="BC551" s="26"/>
      <c r="BD551" s="26"/>
      <c r="BE551" s="26"/>
      <c r="BF551" s="26"/>
      <c r="BG551" s="26"/>
      <c r="BH551" s="26"/>
      <c r="BI551" s="26"/>
      <c r="BJ551" s="26"/>
      <c r="BK551" s="26"/>
    </row>
    <row r="552" spans="20:63" x14ac:dyDescent="0.2">
      <c r="T552" s="26"/>
      <c r="U552" s="26"/>
      <c r="V552" s="26"/>
      <c r="W552" s="26"/>
      <c r="X552" s="26"/>
      <c r="Y552" s="26"/>
      <c r="Z552" s="26"/>
      <c r="AA552" s="26"/>
      <c r="AB552" s="26"/>
      <c r="AC552" s="26"/>
      <c r="AD552" s="26"/>
      <c r="AE552" s="26"/>
      <c r="AF552" s="26"/>
      <c r="AG552" s="26"/>
      <c r="AH552" s="26"/>
      <c r="AI552" s="26"/>
      <c r="AJ552" s="26"/>
      <c r="AK552" s="26"/>
      <c r="AL552" s="26"/>
      <c r="AM552" s="26"/>
      <c r="AN552" s="26"/>
      <c r="AO552" s="26"/>
      <c r="AP552" s="26"/>
      <c r="AQ552" s="26"/>
      <c r="AR552" s="26"/>
      <c r="AS552" s="26"/>
      <c r="AT552" s="26"/>
      <c r="AU552" s="26"/>
      <c r="AV552" s="26"/>
      <c r="AW552" s="26"/>
      <c r="AX552" s="26"/>
      <c r="AY552" s="26"/>
      <c r="AZ552" s="26"/>
      <c r="BA552" s="26"/>
      <c r="BB552" s="26"/>
      <c r="BC552" s="26"/>
      <c r="BD552" s="26"/>
      <c r="BE552" s="26"/>
      <c r="BF552" s="26"/>
      <c r="BG552" s="26"/>
      <c r="BH552" s="26"/>
      <c r="BI552" s="26"/>
      <c r="BJ552" s="26"/>
      <c r="BK552" s="26"/>
    </row>
    <row r="553" spans="20:63" x14ac:dyDescent="0.2">
      <c r="T553" s="26"/>
      <c r="U553" s="26"/>
      <c r="V553" s="26"/>
      <c r="W553" s="26"/>
      <c r="X553" s="26"/>
      <c r="Y553" s="26"/>
      <c r="Z553" s="26"/>
      <c r="AA553" s="26"/>
      <c r="AB553" s="26"/>
      <c r="AC553" s="26"/>
      <c r="AD553" s="26"/>
      <c r="AE553" s="26"/>
      <c r="AF553" s="26"/>
      <c r="AG553" s="26"/>
      <c r="AH553" s="26"/>
      <c r="AI553" s="26"/>
      <c r="AJ553" s="26"/>
      <c r="AK553" s="26"/>
      <c r="AL553" s="26"/>
      <c r="AM553" s="26"/>
      <c r="AN553" s="26"/>
      <c r="AO553" s="26"/>
      <c r="AP553" s="26"/>
      <c r="AQ553" s="26"/>
      <c r="AR553" s="26"/>
      <c r="AS553" s="26"/>
      <c r="AT553" s="26"/>
      <c r="AU553" s="26"/>
      <c r="AV553" s="26"/>
      <c r="AW553" s="26"/>
      <c r="AX553" s="26"/>
      <c r="AY553" s="26"/>
      <c r="AZ553" s="26"/>
      <c r="BA553" s="26"/>
      <c r="BB553" s="26"/>
      <c r="BC553" s="26"/>
      <c r="BD553" s="26"/>
      <c r="BE553" s="26"/>
      <c r="BF553" s="26"/>
      <c r="BG553" s="26"/>
      <c r="BH553" s="26"/>
      <c r="BI553" s="26"/>
      <c r="BJ553" s="26"/>
      <c r="BK553" s="26"/>
    </row>
    <row r="554" spans="20:63" x14ac:dyDescent="0.2">
      <c r="T554" s="26"/>
      <c r="U554" s="26"/>
      <c r="V554" s="26"/>
      <c r="W554" s="26"/>
      <c r="X554" s="26"/>
      <c r="Y554" s="26"/>
      <c r="Z554" s="26"/>
      <c r="AA554" s="26"/>
      <c r="AB554" s="26"/>
      <c r="AC554" s="26"/>
      <c r="AD554" s="26"/>
      <c r="AE554" s="26"/>
      <c r="AF554" s="26"/>
      <c r="AG554" s="26"/>
      <c r="AH554" s="26"/>
      <c r="AI554" s="26"/>
      <c r="AJ554" s="26"/>
      <c r="AK554" s="26"/>
      <c r="AL554" s="26"/>
      <c r="AM554" s="26"/>
      <c r="AN554" s="26"/>
      <c r="AO554" s="26"/>
      <c r="AP554" s="26"/>
      <c r="AQ554" s="26"/>
      <c r="AR554" s="26"/>
      <c r="AS554" s="26"/>
      <c r="AT554" s="26"/>
      <c r="AU554" s="26"/>
      <c r="AV554" s="26"/>
      <c r="AW554" s="26"/>
      <c r="AX554" s="26"/>
      <c r="AY554" s="26"/>
      <c r="AZ554" s="26"/>
      <c r="BA554" s="26"/>
      <c r="BB554" s="26"/>
      <c r="BC554" s="26"/>
      <c r="BD554" s="26"/>
      <c r="BE554" s="26"/>
      <c r="BF554" s="26"/>
      <c r="BG554" s="26"/>
      <c r="BH554" s="26"/>
      <c r="BI554" s="26"/>
      <c r="BJ554" s="26"/>
      <c r="BK554" s="26"/>
    </row>
    <row r="555" spans="20:63" x14ac:dyDescent="0.2">
      <c r="T555" s="26"/>
      <c r="U555" s="26"/>
      <c r="V555" s="26"/>
      <c r="W555" s="26"/>
      <c r="X555" s="26"/>
      <c r="Y555" s="26"/>
      <c r="Z555" s="26"/>
      <c r="AA555" s="26"/>
      <c r="AB555" s="26"/>
      <c r="AC555" s="26"/>
      <c r="AD555" s="26"/>
      <c r="AE555" s="26"/>
      <c r="AF555" s="26"/>
      <c r="AG555" s="26"/>
      <c r="AH555" s="26"/>
      <c r="AI555" s="26"/>
      <c r="AJ555" s="26"/>
      <c r="AK555" s="26"/>
      <c r="AL555" s="26"/>
      <c r="AM555" s="26"/>
      <c r="AN555" s="26"/>
      <c r="AO555" s="26"/>
      <c r="AP555" s="26"/>
      <c r="AQ555" s="26"/>
      <c r="AR555" s="26"/>
      <c r="AS555" s="26"/>
      <c r="AT555" s="26"/>
      <c r="AU555" s="26"/>
      <c r="AV555" s="26"/>
      <c r="AW555" s="26"/>
      <c r="AX555" s="26"/>
      <c r="AY555" s="26"/>
      <c r="AZ555" s="26"/>
      <c r="BA555" s="26"/>
      <c r="BB555" s="26"/>
      <c r="BC555" s="26"/>
      <c r="BD555" s="26"/>
      <c r="BE555" s="26"/>
      <c r="BF555" s="26"/>
      <c r="BG555" s="26"/>
      <c r="BH555" s="26"/>
      <c r="BI555" s="26"/>
      <c r="BJ555" s="26"/>
      <c r="BK555" s="26"/>
    </row>
    <row r="556" spans="20:63" x14ac:dyDescent="0.2">
      <c r="T556" s="26"/>
      <c r="U556" s="26"/>
      <c r="V556" s="26"/>
      <c r="W556" s="26"/>
      <c r="X556" s="26"/>
      <c r="Y556" s="26"/>
      <c r="Z556" s="26"/>
      <c r="AA556" s="26"/>
      <c r="AB556" s="26"/>
      <c r="AC556" s="26"/>
      <c r="AD556" s="26"/>
      <c r="AE556" s="26"/>
      <c r="AF556" s="26"/>
      <c r="AG556" s="26"/>
      <c r="AH556" s="26"/>
      <c r="AI556" s="26"/>
      <c r="AJ556" s="26"/>
      <c r="AK556" s="26"/>
      <c r="AL556" s="26"/>
      <c r="AM556" s="26"/>
      <c r="AN556" s="26"/>
      <c r="AO556" s="26"/>
      <c r="AP556" s="26"/>
      <c r="AQ556" s="26"/>
      <c r="AR556" s="26"/>
      <c r="AS556" s="26"/>
      <c r="AT556" s="26"/>
      <c r="AU556" s="26"/>
      <c r="AV556" s="26"/>
      <c r="AW556" s="26"/>
      <c r="AX556" s="26"/>
      <c r="AY556" s="26"/>
      <c r="AZ556" s="26"/>
      <c r="BA556" s="26"/>
      <c r="BB556" s="26"/>
      <c r="BC556" s="26"/>
      <c r="BD556" s="26"/>
      <c r="BE556" s="26"/>
      <c r="BF556" s="26"/>
      <c r="BG556" s="26"/>
      <c r="BH556" s="26"/>
      <c r="BI556" s="26"/>
      <c r="BJ556" s="26"/>
      <c r="BK556" s="26"/>
    </row>
    <row r="557" spans="20:63" x14ac:dyDescent="0.2">
      <c r="T557" s="26"/>
      <c r="U557" s="26"/>
      <c r="V557" s="26"/>
      <c r="W557" s="26"/>
      <c r="X557" s="26"/>
      <c r="Y557" s="26"/>
      <c r="Z557" s="26"/>
      <c r="AA557" s="26"/>
      <c r="AB557" s="26"/>
      <c r="AC557" s="26"/>
      <c r="AD557" s="26"/>
      <c r="AE557" s="26"/>
      <c r="AF557" s="26"/>
      <c r="AG557" s="26"/>
      <c r="AH557" s="26"/>
      <c r="AI557" s="26"/>
      <c r="AJ557" s="26"/>
      <c r="AK557" s="26"/>
      <c r="AL557" s="26"/>
      <c r="AM557" s="26"/>
      <c r="AN557" s="26"/>
      <c r="AO557" s="26"/>
      <c r="AP557" s="26"/>
      <c r="AQ557" s="26"/>
      <c r="AR557" s="26"/>
      <c r="AS557" s="26"/>
      <c r="AT557" s="26"/>
      <c r="AU557" s="26"/>
      <c r="AV557" s="26"/>
      <c r="AW557" s="26"/>
      <c r="AX557" s="26"/>
      <c r="AY557" s="26"/>
      <c r="AZ557" s="26"/>
      <c r="BA557" s="26"/>
      <c r="BB557" s="26"/>
      <c r="BC557" s="26"/>
      <c r="BD557" s="26"/>
      <c r="BE557" s="26"/>
      <c r="BF557" s="26"/>
      <c r="BG557" s="26"/>
      <c r="BH557" s="26"/>
      <c r="BI557" s="26"/>
      <c r="BJ557" s="26"/>
      <c r="BK557" s="26"/>
    </row>
    <row r="558" spans="20:63" x14ac:dyDescent="0.2">
      <c r="T558" s="26"/>
      <c r="U558" s="26"/>
      <c r="V558" s="26"/>
      <c r="W558" s="26"/>
      <c r="X558" s="26"/>
      <c r="Y558" s="26"/>
      <c r="Z558" s="26"/>
      <c r="AA558" s="26"/>
      <c r="AB558" s="26"/>
      <c r="AC558" s="26"/>
      <c r="AD558" s="26"/>
      <c r="AE558" s="26"/>
      <c r="AF558" s="26"/>
      <c r="AG558" s="26"/>
      <c r="AH558" s="26"/>
      <c r="AI558" s="26"/>
      <c r="AJ558" s="26"/>
      <c r="AK558" s="26"/>
      <c r="AL558" s="26"/>
      <c r="AM558" s="26"/>
      <c r="AN558" s="26"/>
      <c r="AO558" s="26"/>
      <c r="AP558" s="26"/>
      <c r="AQ558" s="26"/>
      <c r="AR558" s="26"/>
      <c r="AS558" s="26"/>
      <c r="AT558" s="26"/>
      <c r="AU558" s="26"/>
      <c r="AV558" s="26"/>
      <c r="AW558" s="26"/>
      <c r="AX558" s="26"/>
      <c r="AY558" s="26"/>
      <c r="AZ558" s="26"/>
      <c r="BA558" s="26"/>
      <c r="BB558" s="26"/>
      <c r="BC558" s="26"/>
      <c r="BD558" s="26"/>
      <c r="BE558" s="26"/>
      <c r="BF558" s="26"/>
      <c r="BG558" s="26"/>
      <c r="BH558" s="26"/>
      <c r="BI558" s="26"/>
      <c r="BJ558" s="26"/>
      <c r="BK558" s="26"/>
    </row>
    <row r="559" spans="20:63" x14ac:dyDescent="0.2">
      <c r="T559" s="26"/>
      <c r="U559" s="26"/>
      <c r="V559" s="26"/>
      <c r="W559" s="26"/>
      <c r="X559" s="26"/>
      <c r="Y559" s="26"/>
      <c r="Z559" s="26"/>
      <c r="AA559" s="26"/>
      <c r="AB559" s="26"/>
      <c r="AC559" s="26"/>
      <c r="AD559" s="26"/>
      <c r="AE559" s="26"/>
      <c r="AF559" s="26"/>
      <c r="AG559" s="26"/>
      <c r="AH559" s="26"/>
      <c r="AI559" s="26"/>
      <c r="AJ559" s="26"/>
      <c r="AK559" s="26"/>
      <c r="AL559" s="26"/>
      <c r="AM559" s="26"/>
      <c r="AN559" s="26"/>
      <c r="AO559" s="26"/>
      <c r="AP559" s="26"/>
      <c r="AQ559" s="26"/>
      <c r="AR559" s="26"/>
      <c r="AS559" s="26"/>
      <c r="AT559" s="26"/>
      <c r="AU559" s="26"/>
      <c r="AV559" s="26"/>
      <c r="AW559" s="26"/>
      <c r="AX559" s="26"/>
      <c r="AY559" s="26"/>
      <c r="AZ559" s="26"/>
      <c r="BA559" s="26"/>
      <c r="BB559" s="26"/>
      <c r="BC559" s="26"/>
      <c r="BD559" s="26"/>
      <c r="BE559" s="26"/>
      <c r="BF559" s="26"/>
      <c r="BG559" s="26"/>
      <c r="BH559" s="26"/>
      <c r="BI559" s="26"/>
      <c r="BJ559" s="26"/>
      <c r="BK559" s="26"/>
    </row>
    <row r="560" spans="20:63" x14ac:dyDescent="0.2">
      <c r="T560" s="26"/>
      <c r="U560" s="26"/>
      <c r="V560" s="26"/>
      <c r="W560" s="26"/>
      <c r="X560" s="26"/>
      <c r="Y560" s="26"/>
      <c r="Z560" s="26"/>
      <c r="AA560" s="26"/>
      <c r="AB560" s="26"/>
      <c r="AC560" s="26"/>
      <c r="AD560" s="26"/>
      <c r="AE560" s="26"/>
      <c r="AF560" s="26"/>
      <c r="AG560" s="26"/>
      <c r="AH560" s="26"/>
      <c r="AI560" s="26"/>
      <c r="AJ560" s="26"/>
      <c r="AK560" s="26"/>
      <c r="AL560" s="26"/>
      <c r="AM560" s="26"/>
      <c r="AN560" s="26"/>
      <c r="AO560" s="26"/>
      <c r="AP560" s="26"/>
      <c r="AQ560" s="26"/>
      <c r="AR560" s="26"/>
      <c r="AS560" s="26"/>
      <c r="AT560" s="26"/>
      <c r="AU560" s="26"/>
      <c r="AV560" s="26"/>
      <c r="AW560" s="26"/>
      <c r="AX560" s="26"/>
      <c r="AY560" s="26"/>
      <c r="AZ560" s="26"/>
      <c r="BA560" s="26"/>
      <c r="BB560" s="26"/>
      <c r="BC560" s="26"/>
      <c r="BD560" s="26"/>
      <c r="BE560" s="26"/>
      <c r="BF560" s="26"/>
      <c r="BG560" s="26"/>
      <c r="BH560" s="26"/>
      <c r="BI560" s="26"/>
      <c r="BJ560" s="26"/>
      <c r="BK560" s="26"/>
    </row>
  </sheetData>
  <mergeCells count="91">
    <mergeCell ref="A7:R7"/>
    <mergeCell ref="B9:K10"/>
    <mergeCell ref="L9:L10"/>
    <mergeCell ref="M9:M10"/>
    <mergeCell ref="N9:N10"/>
    <mergeCell ref="O9:O10"/>
    <mergeCell ref="P9:P10"/>
    <mergeCell ref="Q9:Q10"/>
    <mergeCell ref="R9:R10"/>
    <mergeCell ref="B22:K22"/>
    <mergeCell ref="B11:G11"/>
    <mergeCell ref="B12:K12"/>
    <mergeCell ref="B13:G13"/>
    <mergeCell ref="C14:K14"/>
    <mergeCell ref="B15:K15"/>
    <mergeCell ref="B16:K16"/>
    <mergeCell ref="B17:K17"/>
    <mergeCell ref="B18:K18"/>
    <mergeCell ref="B19:K19"/>
    <mergeCell ref="B20:K20"/>
    <mergeCell ref="B21:K21"/>
    <mergeCell ref="B34:K34"/>
    <mergeCell ref="C23:K23"/>
    <mergeCell ref="B24:K24"/>
    <mergeCell ref="B25:K25"/>
    <mergeCell ref="B26:K26"/>
    <mergeCell ref="B27:K27"/>
    <mergeCell ref="C28:K28"/>
    <mergeCell ref="B29:K29"/>
    <mergeCell ref="B30:K30"/>
    <mergeCell ref="B31:K31"/>
    <mergeCell ref="B32:K32"/>
    <mergeCell ref="C33:K33"/>
    <mergeCell ref="C46:K46"/>
    <mergeCell ref="B35:K35"/>
    <mergeCell ref="B36:K36"/>
    <mergeCell ref="B37:K37"/>
    <mergeCell ref="B38:K38"/>
    <mergeCell ref="B39:K39"/>
    <mergeCell ref="B40:K40"/>
    <mergeCell ref="B41:K41"/>
    <mergeCell ref="B42:G42"/>
    <mergeCell ref="B43:K43"/>
    <mergeCell ref="B44:K44"/>
    <mergeCell ref="B45:K45"/>
    <mergeCell ref="B58:K58"/>
    <mergeCell ref="B47:K47"/>
    <mergeCell ref="B48:K48"/>
    <mergeCell ref="B49:K49"/>
    <mergeCell ref="B50:K50"/>
    <mergeCell ref="B51:K51"/>
    <mergeCell ref="B52:K52"/>
    <mergeCell ref="B53:K53"/>
    <mergeCell ref="B54:K54"/>
    <mergeCell ref="B55:K55"/>
    <mergeCell ref="B56:K56"/>
    <mergeCell ref="B57:K57"/>
    <mergeCell ref="B70:G70"/>
    <mergeCell ref="B59:K59"/>
    <mergeCell ref="B60:K60"/>
    <mergeCell ref="B61:K61"/>
    <mergeCell ref="B62:K62"/>
    <mergeCell ref="B63:K63"/>
    <mergeCell ref="B64:K64"/>
    <mergeCell ref="B65:K65"/>
    <mergeCell ref="B66:K66"/>
    <mergeCell ref="B67:K67"/>
    <mergeCell ref="B68:K68"/>
    <mergeCell ref="B69:K69"/>
    <mergeCell ref="B82:G82"/>
    <mergeCell ref="B71:K71"/>
    <mergeCell ref="B72:K72"/>
    <mergeCell ref="B73:K73"/>
    <mergeCell ref="B74:K74"/>
    <mergeCell ref="B75:K75"/>
    <mergeCell ref="B76:K76"/>
    <mergeCell ref="B77:K77"/>
    <mergeCell ref="B78:G78"/>
    <mergeCell ref="B79:K79"/>
    <mergeCell ref="B80:K80"/>
    <mergeCell ref="B81:G81"/>
    <mergeCell ref="B89:G89"/>
    <mergeCell ref="B90:G90"/>
    <mergeCell ref="B91:G91"/>
    <mergeCell ref="B92:G92"/>
    <mergeCell ref="B83:G83"/>
    <mergeCell ref="B84:G84"/>
    <mergeCell ref="B85:G85"/>
    <mergeCell ref="B86:G86"/>
    <mergeCell ref="B87:G87"/>
    <mergeCell ref="B88:G8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workbookViewId="0"/>
  </sheetViews>
  <sheetFormatPr defaultRowHeight="12.75" x14ac:dyDescent="0.2"/>
  <cols>
    <col min="1" max="1" width="3.5703125" customWidth="1"/>
    <col min="2" max="2" width="32.5703125" customWidth="1"/>
    <col min="3" max="3" width="6.5703125" customWidth="1"/>
    <col min="4" max="4" width="6.42578125" customWidth="1"/>
    <col min="5" max="5" width="12" customWidth="1"/>
    <col min="6" max="6" width="0.140625" hidden="1" customWidth="1"/>
    <col min="7" max="7" width="0.7109375" hidden="1" customWidth="1"/>
    <col min="8" max="8" width="15.140625" customWidth="1"/>
    <col min="9" max="9" width="13.140625" customWidth="1"/>
    <col min="10" max="10" width="13" customWidth="1"/>
  </cols>
  <sheetData>
    <row r="1" spans="1:11" x14ac:dyDescent="0.2">
      <c r="H1" s="136" t="s">
        <v>356</v>
      </c>
    </row>
    <row r="2" spans="1:11" x14ac:dyDescent="0.2">
      <c r="H2" s="136" t="s">
        <v>220</v>
      </c>
    </row>
    <row r="3" spans="1:11" x14ac:dyDescent="0.2">
      <c r="H3" s="136" t="s">
        <v>253</v>
      </c>
    </row>
    <row r="4" spans="1:11" x14ac:dyDescent="0.2">
      <c r="H4" s="362" t="s">
        <v>397</v>
      </c>
    </row>
    <row r="6" spans="1:11" ht="25.5" customHeight="1" x14ac:dyDescent="0.2">
      <c r="A6" s="682" t="s">
        <v>355</v>
      </c>
      <c r="B6" s="682"/>
      <c r="C6" s="682"/>
      <c r="D6" s="682"/>
      <c r="E6" s="682"/>
      <c r="F6" s="682"/>
      <c r="G6" s="682"/>
      <c r="H6" s="682"/>
      <c r="I6" s="682"/>
      <c r="J6" s="682"/>
    </row>
    <row r="7" spans="1:11" x14ac:dyDescent="0.2">
      <c r="A7" s="451"/>
      <c r="B7" s="451"/>
      <c r="C7" s="451"/>
      <c r="D7" s="451"/>
      <c r="E7" s="451"/>
      <c r="F7" s="451"/>
      <c r="G7" s="451"/>
      <c r="H7" s="451"/>
    </row>
    <row r="8" spans="1:11" x14ac:dyDescent="0.2">
      <c r="A8" s="451"/>
      <c r="B8" s="451"/>
      <c r="C8" s="451"/>
      <c r="D8" s="451"/>
      <c r="E8" s="451"/>
      <c r="F8" s="451"/>
      <c r="G8" s="451"/>
      <c r="H8" s="451"/>
      <c r="J8" t="s">
        <v>1</v>
      </c>
    </row>
    <row r="9" spans="1:11" s="446" customFormat="1" ht="43.5" customHeight="1" x14ac:dyDescent="0.2">
      <c r="A9" s="686" t="s">
        <v>354</v>
      </c>
      <c r="B9" s="686" t="s">
        <v>353</v>
      </c>
      <c r="C9" s="683" t="s">
        <v>352</v>
      </c>
      <c r="D9" s="685"/>
      <c r="E9" s="685"/>
      <c r="F9" s="685"/>
      <c r="G9" s="684"/>
      <c r="H9" s="683" t="s">
        <v>351</v>
      </c>
      <c r="I9" s="685"/>
      <c r="J9" s="684"/>
      <c r="K9" s="447"/>
    </row>
    <row r="10" spans="1:11" s="446" customFormat="1" ht="58.5" customHeight="1" x14ac:dyDescent="0.2">
      <c r="A10" s="687"/>
      <c r="B10" s="687"/>
      <c r="C10" s="450" t="s">
        <v>350</v>
      </c>
      <c r="D10" s="450" t="s">
        <v>349</v>
      </c>
      <c r="E10" s="450" t="s">
        <v>348</v>
      </c>
      <c r="F10" s="450" t="s">
        <v>347</v>
      </c>
      <c r="G10" s="450" t="s">
        <v>346</v>
      </c>
      <c r="H10" s="450" t="s">
        <v>23</v>
      </c>
      <c r="I10" s="450" t="s">
        <v>24</v>
      </c>
      <c r="J10" s="450" t="s">
        <v>31</v>
      </c>
      <c r="K10" s="447"/>
    </row>
    <row r="11" spans="1:11" s="446" customFormat="1" ht="15" x14ac:dyDescent="0.2">
      <c r="A11" s="683" t="s">
        <v>345</v>
      </c>
      <c r="B11" s="684"/>
      <c r="C11" s="683"/>
      <c r="D11" s="685"/>
      <c r="E11" s="685"/>
      <c r="F11" s="684"/>
      <c r="G11" s="449"/>
      <c r="H11" s="448">
        <f>H12</f>
        <v>274678.8</v>
      </c>
      <c r="I11" s="448">
        <f>I12</f>
        <v>192000</v>
      </c>
      <c r="J11" s="448">
        <f>J12</f>
        <v>192000</v>
      </c>
      <c r="K11" s="447"/>
    </row>
    <row r="12" spans="1:11" s="439" customFormat="1" ht="29.25" customHeight="1" x14ac:dyDescent="0.2">
      <c r="A12" s="445">
        <v>1</v>
      </c>
      <c r="B12" s="444" t="s">
        <v>267</v>
      </c>
      <c r="C12" s="443">
        <v>10</v>
      </c>
      <c r="D12" s="443">
        <v>1</v>
      </c>
      <c r="E12" s="442">
        <v>6740525050</v>
      </c>
      <c r="F12" s="441"/>
      <c r="G12" s="441"/>
      <c r="H12" s="440">
        <v>274678.8</v>
      </c>
      <c r="I12" s="440">
        <v>192000</v>
      </c>
      <c r="J12" s="440">
        <v>192000</v>
      </c>
    </row>
    <row r="13" spans="1:11" s="439" customFormat="1" x14ac:dyDescent="0.2"/>
    <row r="14" spans="1:11" s="439" customFormat="1" x14ac:dyDescent="0.2"/>
    <row r="15" spans="1:11" s="439" customFormat="1" x14ac:dyDescent="0.2"/>
    <row r="16" spans="1:11" s="439" customFormat="1" x14ac:dyDescent="0.2"/>
    <row r="17" s="439" customFormat="1" x14ac:dyDescent="0.2"/>
    <row r="18" s="439" customFormat="1" x14ac:dyDescent="0.2"/>
    <row r="19" s="439" customFormat="1" x14ac:dyDescent="0.2"/>
    <row r="20" s="439" customFormat="1" x14ac:dyDescent="0.2"/>
    <row r="21" s="439" customFormat="1" x14ac:dyDescent="0.2"/>
    <row r="22" s="439" customFormat="1" x14ac:dyDescent="0.2"/>
    <row r="23" s="439" customFormat="1" x14ac:dyDescent="0.2"/>
    <row r="24" s="439" customFormat="1" x14ac:dyDescent="0.2"/>
    <row r="25" s="439" customFormat="1" x14ac:dyDescent="0.2"/>
    <row r="26" s="439" customFormat="1" x14ac:dyDescent="0.2"/>
    <row r="27" s="439" customFormat="1" x14ac:dyDescent="0.2"/>
    <row r="28" s="439" customFormat="1" x14ac:dyDescent="0.2"/>
    <row r="29" s="439" customFormat="1" x14ac:dyDescent="0.2"/>
    <row r="30" s="439" customFormat="1" x14ac:dyDescent="0.2"/>
    <row r="31" s="439" customFormat="1" x14ac:dyDescent="0.2"/>
    <row r="32" s="439" customFormat="1" x14ac:dyDescent="0.2"/>
    <row r="33" s="439" customFormat="1" x14ac:dyDescent="0.2"/>
    <row r="34" s="439" customFormat="1" x14ac:dyDescent="0.2"/>
    <row r="35" s="439" customFormat="1" x14ac:dyDescent="0.2"/>
    <row r="36" s="439" customFormat="1" x14ac:dyDescent="0.2"/>
    <row r="37" s="439" customFormat="1" x14ac:dyDescent="0.2"/>
    <row r="38" s="439" customFormat="1" x14ac:dyDescent="0.2"/>
    <row r="39" s="439" customFormat="1" x14ac:dyDescent="0.2"/>
    <row r="40" s="439" customFormat="1" x14ac:dyDescent="0.2"/>
    <row r="41" s="439" customFormat="1" x14ac:dyDescent="0.2"/>
    <row r="42" s="439" customFormat="1" x14ac:dyDescent="0.2"/>
    <row r="43" s="439" customFormat="1" x14ac:dyDescent="0.2"/>
    <row r="44" s="439" customFormat="1" x14ac:dyDescent="0.2"/>
    <row r="45" s="439" customFormat="1" x14ac:dyDescent="0.2"/>
    <row r="46" s="439" customFormat="1" x14ac:dyDescent="0.2"/>
    <row r="47" s="439" customFormat="1" x14ac:dyDescent="0.2"/>
    <row r="48" s="439" customFormat="1" x14ac:dyDescent="0.2"/>
    <row r="49" s="439" customFormat="1" x14ac:dyDescent="0.2"/>
    <row r="50" s="439" customFormat="1" x14ac:dyDescent="0.2"/>
    <row r="51" s="439" customFormat="1" x14ac:dyDescent="0.2"/>
    <row r="52" s="439" customFormat="1" x14ac:dyDescent="0.2"/>
    <row r="53" s="439" customFormat="1" x14ac:dyDescent="0.2"/>
    <row r="54" s="439" customFormat="1" x14ac:dyDescent="0.2"/>
    <row r="55" s="439" customFormat="1" x14ac:dyDescent="0.2"/>
    <row r="56" s="439" customFormat="1" x14ac:dyDescent="0.2"/>
    <row r="57" s="439" customFormat="1" x14ac:dyDescent="0.2"/>
    <row r="58" s="439" customFormat="1" x14ac:dyDescent="0.2"/>
    <row r="59" s="439" customFormat="1" x14ac:dyDescent="0.2"/>
    <row r="60" s="439" customFormat="1" x14ac:dyDescent="0.2"/>
    <row r="61" s="439" customFormat="1" x14ac:dyDescent="0.2"/>
    <row r="62" s="439" customFormat="1" x14ac:dyDescent="0.2"/>
    <row r="63" s="439" customFormat="1" x14ac:dyDescent="0.2"/>
    <row r="64" s="439" customFormat="1" x14ac:dyDescent="0.2"/>
    <row r="65" s="439" customFormat="1" x14ac:dyDescent="0.2"/>
    <row r="66" s="439" customFormat="1" x14ac:dyDescent="0.2"/>
    <row r="67" s="439" customFormat="1" x14ac:dyDescent="0.2"/>
    <row r="68" s="439" customFormat="1" x14ac:dyDescent="0.2"/>
    <row r="69" s="439" customFormat="1" x14ac:dyDescent="0.2"/>
    <row r="70" s="439" customFormat="1" x14ac:dyDescent="0.2"/>
    <row r="71" s="439" customFormat="1" x14ac:dyDescent="0.2"/>
    <row r="72" s="439" customFormat="1" x14ac:dyDescent="0.2"/>
    <row r="73" s="439" customFormat="1" x14ac:dyDescent="0.2"/>
    <row r="74" s="439" customFormat="1" x14ac:dyDescent="0.2"/>
    <row r="75" s="439" customFormat="1" x14ac:dyDescent="0.2"/>
    <row r="76" s="439" customFormat="1" x14ac:dyDescent="0.2"/>
    <row r="77" s="439" customFormat="1" x14ac:dyDescent="0.2"/>
    <row r="78" s="439" customFormat="1" x14ac:dyDescent="0.2"/>
    <row r="79" s="439" customFormat="1" x14ac:dyDescent="0.2"/>
    <row r="80" s="439" customFormat="1" x14ac:dyDescent="0.2"/>
    <row r="81" s="439" customFormat="1" x14ac:dyDescent="0.2"/>
    <row r="82" s="439" customFormat="1" x14ac:dyDescent="0.2"/>
    <row r="83" s="439" customFormat="1" x14ac:dyDescent="0.2"/>
    <row r="84" s="439" customFormat="1" x14ac:dyDescent="0.2"/>
    <row r="85" s="439" customFormat="1" x14ac:dyDescent="0.2"/>
    <row r="86" s="439" customFormat="1" x14ac:dyDescent="0.2"/>
    <row r="87" s="439" customFormat="1" x14ac:dyDescent="0.2"/>
    <row r="88" s="439" customFormat="1" x14ac:dyDescent="0.2"/>
    <row r="89" s="439" customFormat="1" x14ac:dyDescent="0.2"/>
    <row r="90" s="439" customFormat="1" x14ac:dyDescent="0.2"/>
    <row r="91" s="439" customFormat="1" x14ac:dyDescent="0.2"/>
    <row r="92" s="439" customFormat="1" x14ac:dyDescent="0.2"/>
    <row r="93" s="439" customFormat="1" x14ac:dyDescent="0.2"/>
    <row r="94" s="439" customFormat="1" x14ac:dyDescent="0.2"/>
    <row r="95" s="439" customFormat="1" x14ac:dyDescent="0.2"/>
    <row r="96" s="439" customFormat="1" x14ac:dyDescent="0.2"/>
    <row r="97" s="439" customFormat="1" x14ac:dyDescent="0.2"/>
    <row r="98" s="439" customFormat="1" x14ac:dyDescent="0.2"/>
    <row r="99" s="439" customFormat="1" x14ac:dyDescent="0.2"/>
    <row r="100" s="439" customFormat="1" x14ac:dyDescent="0.2"/>
    <row r="101" s="439" customFormat="1" x14ac:dyDescent="0.2"/>
    <row r="102" s="439" customFormat="1" x14ac:dyDescent="0.2"/>
    <row r="103" s="439" customFormat="1" x14ac:dyDescent="0.2"/>
    <row r="104" s="439" customFormat="1" x14ac:dyDescent="0.2"/>
  </sheetData>
  <mergeCells count="7">
    <mergeCell ref="A6:J6"/>
    <mergeCell ref="A11:B11"/>
    <mergeCell ref="C11:F11"/>
    <mergeCell ref="A9:A10"/>
    <mergeCell ref="B9:B10"/>
    <mergeCell ref="C9:G9"/>
    <mergeCell ref="H9:J9"/>
  </mergeCells>
  <printOptions horizontalCentered="1"/>
  <pageMargins left="0" right="0" top="0" bottom="0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view="pageBreakPreview" zoomScale="87" zoomScaleSheetLayoutView="87" workbookViewId="0"/>
  </sheetViews>
  <sheetFormatPr defaultColWidth="8.7109375" defaultRowHeight="18.75" x14ac:dyDescent="0.3"/>
  <cols>
    <col min="1" max="1" width="8.140625" style="453" customWidth="1"/>
    <col min="2" max="2" width="83.42578125" style="452" customWidth="1"/>
    <col min="3" max="3" width="26.85546875" style="452" customWidth="1"/>
    <col min="4" max="4" width="11" style="452" customWidth="1"/>
    <col min="5" max="16384" width="8.7109375" style="452"/>
  </cols>
  <sheetData>
    <row r="1" spans="1:4" ht="15.75" customHeight="1" x14ac:dyDescent="0.3">
      <c r="C1" s="136" t="s">
        <v>396</v>
      </c>
    </row>
    <row r="2" spans="1:4" ht="15.75" customHeight="1" x14ac:dyDescent="0.3">
      <c r="C2" s="136" t="s">
        <v>220</v>
      </c>
    </row>
    <row r="3" spans="1:4" ht="15.75" customHeight="1" x14ac:dyDescent="0.3">
      <c r="C3" s="136" t="s">
        <v>336</v>
      </c>
    </row>
    <row r="4" spans="1:4" ht="15.75" customHeight="1" x14ac:dyDescent="0.3">
      <c r="A4" s="488"/>
      <c r="B4" s="488"/>
      <c r="C4" s="135" t="s">
        <v>397</v>
      </c>
    </row>
    <row r="5" spans="1:4" ht="15.75" customHeight="1" x14ac:dyDescent="0.3">
      <c r="A5" s="488"/>
      <c r="B5" s="488"/>
      <c r="C5" s="135"/>
    </row>
    <row r="6" spans="1:4" ht="20.25" customHeight="1" x14ac:dyDescent="0.3">
      <c r="A6" s="688" t="s">
        <v>395</v>
      </c>
      <c r="B6" s="688"/>
      <c r="C6" s="688"/>
    </row>
    <row r="7" spans="1:4" ht="22.5" customHeight="1" x14ac:dyDescent="0.3">
      <c r="A7" s="487"/>
      <c r="B7" s="487"/>
      <c r="C7" s="486"/>
    </row>
    <row r="8" spans="1:4" s="484" customFormat="1" ht="46.5" customHeight="1" x14ac:dyDescent="0.2">
      <c r="A8" s="485" t="s">
        <v>394</v>
      </c>
      <c r="B8" s="482" t="s">
        <v>393</v>
      </c>
      <c r="C8" s="482" t="s">
        <v>23</v>
      </c>
      <c r="D8" s="453"/>
    </row>
    <row r="9" spans="1:4" s="481" customFormat="1" x14ac:dyDescent="0.3">
      <c r="A9" s="483">
        <v>1</v>
      </c>
      <c r="B9" s="483">
        <v>2</v>
      </c>
      <c r="C9" s="482">
        <v>3</v>
      </c>
      <c r="D9" s="453"/>
    </row>
    <row r="10" spans="1:4" ht="26.25" customHeight="1" x14ac:dyDescent="0.3">
      <c r="A10" s="467">
        <v>1</v>
      </c>
      <c r="B10" s="480" t="s">
        <v>392</v>
      </c>
      <c r="C10" s="479">
        <f>C11+C22</f>
        <v>5142.74</v>
      </c>
      <c r="D10" s="453"/>
    </row>
    <row r="11" spans="1:4" ht="57.75" customHeight="1" x14ac:dyDescent="0.3">
      <c r="A11" s="460" t="s">
        <v>391</v>
      </c>
      <c r="B11" s="478" t="s">
        <v>390</v>
      </c>
      <c r="C11" s="477">
        <v>4693.29</v>
      </c>
      <c r="D11" s="453"/>
    </row>
    <row r="12" spans="1:4" ht="54" customHeight="1" x14ac:dyDescent="0.3">
      <c r="A12" s="460" t="s">
        <v>389</v>
      </c>
      <c r="B12" s="461" t="s">
        <v>388</v>
      </c>
      <c r="C12" s="475"/>
      <c r="D12" s="453"/>
    </row>
    <row r="13" spans="1:4" ht="40.5" customHeight="1" x14ac:dyDescent="0.3">
      <c r="A13" s="460" t="s">
        <v>387</v>
      </c>
      <c r="B13" s="461" t="s">
        <v>386</v>
      </c>
      <c r="C13" s="475"/>
      <c r="D13" s="453"/>
    </row>
    <row r="14" spans="1:4" ht="21.75" customHeight="1" x14ac:dyDescent="0.3">
      <c r="A14" s="462" t="s">
        <v>385</v>
      </c>
      <c r="B14" s="461" t="s">
        <v>371</v>
      </c>
      <c r="C14" s="475"/>
      <c r="D14" s="453"/>
    </row>
    <row r="15" spans="1:4" x14ac:dyDescent="0.3">
      <c r="A15" s="462"/>
      <c r="B15" s="461" t="s">
        <v>367</v>
      </c>
      <c r="C15" s="475"/>
      <c r="D15" s="453"/>
    </row>
    <row r="16" spans="1:4" x14ac:dyDescent="0.3">
      <c r="A16" s="462"/>
      <c r="B16" s="461" t="s">
        <v>370</v>
      </c>
      <c r="C16" s="475"/>
      <c r="D16" s="453"/>
    </row>
    <row r="17" spans="1:10" ht="24" customHeight="1" x14ac:dyDescent="0.3">
      <c r="A17" s="462" t="s">
        <v>384</v>
      </c>
      <c r="B17" s="461" t="s">
        <v>368</v>
      </c>
      <c r="C17" s="475"/>
      <c r="D17" s="453"/>
    </row>
    <row r="18" spans="1:10" ht="20.25" customHeight="1" x14ac:dyDescent="0.3">
      <c r="A18" s="462"/>
      <c r="B18" s="461" t="s">
        <v>367</v>
      </c>
      <c r="C18" s="475"/>
      <c r="D18" s="453"/>
    </row>
    <row r="19" spans="1:10" x14ac:dyDescent="0.3">
      <c r="A19" s="462"/>
      <c r="B19" s="461" t="s">
        <v>366</v>
      </c>
      <c r="C19" s="475"/>
      <c r="D19" s="453"/>
    </row>
    <row r="20" spans="1:10" ht="23.25" customHeight="1" x14ac:dyDescent="0.3">
      <c r="A20" s="462"/>
      <c r="B20" s="461" t="s">
        <v>365</v>
      </c>
      <c r="C20" s="476"/>
      <c r="D20" s="453"/>
    </row>
    <row r="21" spans="1:10" ht="33.75" customHeight="1" x14ac:dyDescent="0.3">
      <c r="A21" s="460" t="s">
        <v>383</v>
      </c>
      <c r="B21" s="461" t="s">
        <v>363</v>
      </c>
      <c r="C21" s="475"/>
      <c r="D21" s="453"/>
    </row>
    <row r="22" spans="1:10" s="472" customFormat="1" ht="39.75" customHeight="1" x14ac:dyDescent="0.3">
      <c r="A22" s="460" t="s">
        <v>382</v>
      </c>
      <c r="B22" s="461" t="s">
        <v>381</v>
      </c>
      <c r="C22" s="474">
        <v>449.45</v>
      </c>
      <c r="D22" s="473"/>
    </row>
    <row r="23" spans="1:10" x14ac:dyDescent="0.3">
      <c r="A23" s="460"/>
      <c r="B23" s="461" t="s">
        <v>360</v>
      </c>
      <c r="C23" s="471"/>
      <c r="D23" s="470"/>
      <c r="E23" s="463"/>
      <c r="F23" s="463"/>
      <c r="G23" s="463"/>
      <c r="H23" s="463"/>
      <c r="I23" s="463"/>
      <c r="J23" s="463"/>
    </row>
    <row r="24" spans="1:10" x14ac:dyDescent="0.3">
      <c r="A24" s="460"/>
      <c r="B24" s="461" t="s">
        <v>359</v>
      </c>
      <c r="C24" s="469"/>
      <c r="D24" s="463"/>
      <c r="E24" s="463"/>
      <c r="F24" s="463"/>
      <c r="G24" s="463"/>
      <c r="H24" s="463"/>
      <c r="I24" s="463"/>
      <c r="J24" s="463"/>
    </row>
    <row r="25" spans="1:10" ht="17.25" customHeight="1" x14ac:dyDescent="0.3">
      <c r="A25" s="460"/>
      <c r="B25" s="461" t="s">
        <v>358</v>
      </c>
      <c r="C25" s="468"/>
      <c r="D25" s="463"/>
      <c r="E25" s="463"/>
      <c r="F25" s="463"/>
      <c r="G25" s="463"/>
      <c r="H25" s="463"/>
      <c r="I25" s="463"/>
      <c r="J25" s="463"/>
    </row>
    <row r="26" spans="1:10" s="454" customFormat="1" x14ac:dyDescent="0.3">
      <c r="A26" s="467" t="s">
        <v>380</v>
      </c>
      <c r="B26" s="456" t="s">
        <v>379</v>
      </c>
      <c r="C26" s="466">
        <f>C27+C38</f>
        <v>6.3</v>
      </c>
      <c r="D26" s="465"/>
      <c r="E26" s="465"/>
      <c r="F26" s="465"/>
      <c r="G26" s="465"/>
      <c r="H26" s="465"/>
      <c r="I26" s="465"/>
      <c r="J26" s="465"/>
    </row>
    <row r="27" spans="1:10" ht="51.75" customHeight="1" x14ac:dyDescent="0.3">
      <c r="A27" s="460" t="s">
        <v>378</v>
      </c>
      <c r="B27" s="461" t="s">
        <v>377</v>
      </c>
      <c r="C27" s="464">
        <v>5</v>
      </c>
      <c r="D27" s="463"/>
      <c r="E27" s="463"/>
      <c r="F27" s="463"/>
      <c r="G27" s="463"/>
      <c r="H27" s="463"/>
      <c r="I27" s="463"/>
      <c r="J27" s="463"/>
    </row>
    <row r="28" spans="1:10" ht="60.75" customHeight="1" x14ac:dyDescent="0.3">
      <c r="A28" s="460" t="s">
        <v>376</v>
      </c>
      <c r="B28" s="461" t="s">
        <v>375</v>
      </c>
      <c r="C28" s="464"/>
      <c r="D28" s="463"/>
      <c r="E28" s="463"/>
      <c r="F28" s="463"/>
      <c r="G28" s="463"/>
      <c r="H28" s="463"/>
      <c r="I28" s="463"/>
      <c r="J28" s="463"/>
    </row>
    <row r="29" spans="1:10" ht="32.25" customHeight="1" x14ac:dyDescent="0.3">
      <c r="A29" s="460" t="s">
        <v>374</v>
      </c>
      <c r="B29" s="461" t="s">
        <v>373</v>
      </c>
      <c r="C29" s="464"/>
      <c r="D29" s="463"/>
      <c r="E29" s="463"/>
      <c r="F29" s="463"/>
      <c r="G29" s="463"/>
      <c r="H29" s="463"/>
      <c r="I29" s="463"/>
      <c r="J29" s="463"/>
    </row>
    <row r="30" spans="1:10" ht="19.5" customHeight="1" x14ac:dyDescent="0.3">
      <c r="A30" s="462" t="s">
        <v>372</v>
      </c>
      <c r="B30" s="461" t="s">
        <v>371</v>
      </c>
      <c r="C30" s="464"/>
      <c r="D30" s="463"/>
      <c r="E30" s="463"/>
      <c r="F30" s="463"/>
      <c r="G30" s="463"/>
      <c r="H30" s="463"/>
      <c r="I30" s="463"/>
      <c r="J30" s="463"/>
    </row>
    <row r="31" spans="1:10" x14ac:dyDescent="0.3">
      <c r="A31" s="462"/>
      <c r="B31" s="461" t="s">
        <v>367</v>
      </c>
      <c r="C31" s="464"/>
      <c r="D31" s="463"/>
      <c r="E31" s="463"/>
      <c r="F31" s="463"/>
      <c r="G31" s="463"/>
      <c r="H31" s="463"/>
      <c r="I31" s="463"/>
      <c r="J31" s="463"/>
    </row>
    <row r="32" spans="1:10" x14ac:dyDescent="0.3">
      <c r="A32" s="462"/>
      <c r="B32" s="461" t="s">
        <v>370</v>
      </c>
      <c r="C32" s="464"/>
      <c r="D32" s="463"/>
      <c r="E32" s="463"/>
      <c r="F32" s="463"/>
      <c r="G32" s="463"/>
      <c r="H32" s="463"/>
      <c r="I32" s="463"/>
      <c r="J32" s="463"/>
    </row>
    <row r="33" spans="1:10" ht="27" customHeight="1" x14ac:dyDescent="0.3">
      <c r="A33" s="462" t="s">
        <v>369</v>
      </c>
      <c r="B33" s="461" t="s">
        <v>368</v>
      </c>
      <c r="C33" s="464"/>
      <c r="D33" s="463"/>
      <c r="E33" s="463"/>
      <c r="F33" s="463"/>
      <c r="G33" s="463"/>
      <c r="H33" s="463"/>
      <c r="I33" s="463"/>
      <c r="J33" s="463"/>
    </row>
    <row r="34" spans="1:10" ht="22.5" customHeight="1" x14ac:dyDescent="0.3">
      <c r="A34" s="462"/>
      <c r="B34" s="461" t="s">
        <v>367</v>
      </c>
      <c r="C34" s="464"/>
      <c r="D34" s="463"/>
      <c r="E34" s="463"/>
      <c r="F34" s="463"/>
      <c r="G34" s="463"/>
      <c r="H34" s="463"/>
      <c r="I34" s="463"/>
      <c r="J34" s="463"/>
    </row>
    <row r="35" spans="1:10" x14ac:dyDescent="0.3">
      <c r="A35" s="462"/>
      <c r="B35" s="461" t="s">
        <v>366</v>
      </c>
      <c r="C35" s="458"/>
    </row>
    <row r="36" spans="1:10" ht="27.75" customHeight="1" x14ac:dyDescent="0.3">
      <c r="A36" s="462"/>
      <c r="B36" s="461" t="s">
        <v>365</v>
      </c>
      <c r="C36" s="458"/>
    </row>
    <row r="37" spans="1:10" ht="42" customHeight="1" x14ac:dyDescent="0.3">
      <c r="A37" s="460" t="s">
        <v>364</v>
      </c>
      <c r="B37" s="459" t="s">
        <v>363</v>
      </c>
      <c r="C37" s="458"/>
    </row>
    <row r="38" spans="1:10" ht="57.75" customHeight="1" x14ac:dyDescent="0.3">
      <c r="A38" s="460" t="s">
        <v>362</v>
      </c>
      <c r="B38" s="459" t="s">
        <v>361</v>
      </c>
      <c r="C38" s="458">
        <v>1.3</v>
      </c>
    </row>
    <row r="39" spans="1:10" x14ac:dyDescent="0.3">
      <c r="A39" s="460"/>
      <c r="B39" s="459" t="s">
        <v>360</v>
      </c>
      <c r="C39" s="458"/>
    </row>
    <row r="40" spans="1:10" x14ac:dyDescent="0.3">
      <c r="A40" s="460"/>
      <c r="B40" s="459" t="s">
        <v>359</v>
      </c>
      <c r="C40" s="458">
        <v>1.3</v>
      </c>
    </row>
    <row r="41" spans="1:10" ht="29.25" customHeight="1" x14ac:dyDescent="0.3">
      <c r="A41" s="460"/>
      <c r="B41" s="459" t="s">
        <v>358</v>
      </c>
      <c r="C41" s="458"/>
    </row>
    <row r="42" spans="1:10" s="454" customFormat="1" ht="40.5" customHeight="1" x14ac:dyDescent="0.3">
      <c r="A42" s="457">
        <v>3</v>
      </c>
      <c r="B42" s="456" t="s">
        <v>357</v>
      </c>
      <c r="C42" s="455">
        <v>600</v>
      </c>
    </row>
  </sheetData>
  <mergeCells count="1">
    <mergeCell ref="A6:C6"/>
  </mergeCells>
  <pageMargins left="0.11811023622047245" right="0" top="0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4</vt:i4>
      </vt:variant>
    </vt:vector>
  </HeadingPairs>
  <TitlesOfParts>
    <vt:vector size="12" baseType="lpstr">
      <vt:lpstr>прил 1</vt:lpstr>
      <vt:lpstr>прил 2</vt:lpstr>
      <vt:lpstr>прил 3</vt:lpstr>
      <vt:lpstr>прил 4</vt:lpstr>
      <vt:lpstr>прил 5</vt:lpstr>
      <vt:lpstr>прил 6</vt:lpstr>
      <vt:lpstr>прил 7</vt:lpstr>
      <vt:lpstr>прил 8</vt:lpstr>
      <vt:lpstr>'прил 3'!Заголовки_для_печати</vt:lpstr>
      <vt:lpstr>'прил 7'!Заголовки_для_печати</vt:lpstr>
      <vt:lpstr>'прил 8'!Заголовки_для_печати</vt:lpstr>
      <vt:lpstr>'прил 8'!Область_печати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2021-11-23T09:53:01Z</cp:lastPrinted>
  <dcterms:created xsi:type="dcterms:W3CDTF">2010-12-16T03:42:04Z</dcterms:created>
  <dcterms:modified xsi:type="dcterms:W3CDTF">2024-12-26T05:29:42Z</dcterms:modified>
</cp:coreProperties>
</file>