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1\"/>
    </mc:Choice>
  </mc:AlternateContent>
  <bookViews>
    <workbookView xWindow="120" yWindow="75" windowWidth="12120" windowHeight="9120"/>
  </bookViews>
  <sheets>
    <sheet name="прил 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6" r:id="rId6"/>
    <sheet name="прил 7" sheetId="7" r:id="rId7"/>
    <sheet name="прил 8" sheetId="8" r:id="rId8"/>
  </sheets>
  <definedNames>
    <definedName name="_xlnm.Print_Titles" localSheetId="2">'прил 3'!$9:$9</definedName>
    <definedName name="_xlnm.Print_Titles" localSheetId="3">'прил 4'!#REF!</definedName>
    <definedName name="_xlnm.Print_Titles" localSheetId="6">'прил 7'!$9:$10</definedName>
    <definedName name="_xlnm.Print_Titles" localSheetId="7">'прил 8'!$8:$9</definedName>
    <definedName name="_xlnm.Print_Area" localSheetId="7">'прил 8'!$A$1:$C$42</definedName>
  </definedNames>
  <calcPr calcId="152511"/>
</workbook>
</file>

<file path=xl/calcChain.xml><?xml version="1.0" encoding="utf-8"?>
<calcChain xmlns="http://schemas.openxmlformats.org/spreadsheetml/2006/main">
  <c r="C10" i="8" l="1"/>
  <c r="C26" i="8"/>
  <c r="H11" i="7"/>
  <c r="I11" i="7"/>
  <c r="J11" i="7"/>
  <c r="P90" i="6"/>
  <c r="P89" i="6" s="1"/>
  <c r="P88" i="6"/>
  <c r="P86" i="6"/>
  <c r="P85" i="6" s="1"/>
  <c r="P84" i="6" s="1"/>
  <c r="P83" i="6"/>
  <c r="P82" i="6" s="1"/>
  <c r="P12" i="6" s="1"/>
  <c r="R80" i="6"/>
  <c r="Q80" i="6"/>
  <c r="P80" i="6"/>
  <c r="R79" i="6"/>
  <c r="Q79" i="6"/>
  <c r="P79" i="6"/>
  <c r="R78" i="6"/>
  <c r="Q78" i="6"/>
  <c r="P78" i="6"/>
  <c r="R76" i="6"/>
  <c r="Q76" i="6"/>
  <c r="P76" i="6"/>
  <c r="R75" i="6"/>
  <c r="Q75" i="6"/>
  <c r="P75" i="6"/>
  <c r="R74" i="6"/>
  <c r="Q74" i="6"/>
  <c r="P74" i="6"/>
  <c r="R72" i="6"/>
  <c r="R71" i="6" s="1"/>
  <c r="Q72" i="6"/>
  <c r="P72" i="6"/>
  <c r="Q71" i="6"/>
  <c r="P71" i="6"/>
  <c r="R70" i="6"/>
  <c r="Q70" i="6"/>
  <c r="P70" i="6"/>
  <c r="R68" i="6"/>
  <c r="Q68" i="6"/>
  <c r="P68" i="6"/>
  <c r="R67" i="6"/>
  <c r="Q67" i="6"/>
  <c r="P67" i="6"/>
  <c r="R66" i="6"/>
  <c r="Q66" i="6"/>
  <c r="P66" i="6"/>
  <c r="P63" i="6"/>
  <c r="R62" i="6"/>
  <c r="R61" i="6" s="1"/>
  <c r="R46" i="6" s="1"/>
  <c r="Q62" i="6"/>
  <c r="P62" i="6"/>
  <c r="Q61" i="6"/>
  <c r="P61" i="6"/>
  <c r="R59" i="6"/>
  <c r="Q59" i="6"/>
  <c r="P59" i="6"/>
  <c r="R58" i="6"/>
  <c r="Q58" i="6"/>
  <c r="P58" i="6"/>
  <c r="R57" i="6"/>
  <c r="Q57" i="6"/>
  <c r="P57" i="6"/>
  <c r="R53" i="6"/>
  <c r="R52" i="6" s="1"/>
  <c r="Q53" i="6"/>
  <c r="Q51" i="6" s="1"/>
  <c r="P53" i="6"/>
  <c r="Q52" i="6"/>
  <c r="P52" i="6"/>
  <c r="R51" i="6"/>
  <c r="P51" i="6"/>
  <c r="R49" i="6"/>
  <c r="Q49" i="6"/>
  <c r="P49" i="6"/>
  <c r="R48" i="6"/>
  <c r="Q48" i="6"/>
  <c r="P48" i="6"/>
  <c r="R47" i="6"/>
  <c r="Q47" i="6"/>
  <c r="P47" i="6"/>
  <c r="Q46" i="6"/>
  <c r="P46" i="6"/>
  <c r="P44" i="6"/>
  <c r="P43" i="6"/>
  <c r="P42" i="6"/>
  <c r="R40" i="6"/>
  <c r="Q40" i="6"/>
  <c r="P40" i="6"/>
  <c r="R39" i="6"/>
  <c r="Q39" i="6"/>
  <c r="P39" i="6"/>
  <c r="R38" i="6"/>
  <c r="Q38" i="6"/>
  <c r="P38" i="6"/>
  <c r="R36" i="6"/>
  <c r="Q36" i="6"/>
  <c r="P36" i="6"/>
  <c r="R35" i="6"/>
  <c r="Q35" i="6"/>
  <c r="P35" i="6"/>
  <c r="R34" i="6"/>
  <c r="Q34" i="6"/>
  <c r="P34" i="6"/>
  <c r="R33" i="6"/>
  <c r="Q33" i="6"/>
  <c r="P33" i="6"/>
  <c r="R31" i="6"/>
  <c r="Q31" i="6"/>
  <c r="P31" i="6"/>
  <c r="R30" i="6"/>
  <c r="Q30" i="6"/>
  <c r="P30" i="6"/>
  <c r="R29" i="6"/>
  <c r="Q29" i="6"/>
  <c r="P29" i="6"/>
  <c r="R28" i="6"/>
  <c r="Q28" i="6"/>
  <c r="P28" i="6"/>
  <c r="R26" i="6"/>
  <c r="Q26" i="6"/>
  <c r="P26" i="6"/>
  <c r="R25" i="6"/>
  <c r="Q25" i="6"/>
  <c r="P25" i="6"/>
  <c r="R24" i="6"/>
  <c r="Q24" i="6"/>
  <c r="P24" i="6"/>
  <c r="R23" i="6"/>
  <c r="Q23" i="6"/>
  <c r="P23" i="6"/>
  <c r="R21" i="6"/>
  <c r="Q21" i="6"/>
  <c r="P21" i="6"/>
  <c r="R20" i="6"/>
  <c r="Q20" i="6"/>
  <c r="P20" i="6"/>
  <c r="R19" i="6"/>
  <c r="Q19" i="6"/>
  <c r="P19" i="6"/>
  <c r="R17" i="6"/>
  <c r="R16" i="6" s="1"/>
  <c r="R15" i="6" s="1"/>
  <c r="R14" i="6" s="1"/>
  <c r="R12" i="6" s="1"/>
  <c r="Q17" i="6"/>
  <c r="P17" i="6"/>
  <c r="Q16" i="6"/>
  <c r="Q15" i="6" s="1"/>
  <c r="Q14" i="6" s="1"/>
  <c r="Q12" i="6" s="1"/>
  <c r="P16" i="6"/>
  <c r="P15" i="6"/>
  <c r="P14" i="6"/>
  <c r="P92" i="6" l="1"/>
  <c r="P13" i="6"/>
  <c r="R92" i="6"/>
  <c r="R13" i="6"/>
  <c r="Q92" i="6"/>
  <c r="Q13" i="6"/>
  <c r="P15" i="5" l="1"/>
  <c r="O16" i="5"/>
  <c r="O11" i="5" s="1"/>
  <c r="P16" i="5"/>
  <c r="P14" i="5" s="1"/>
  <c r="Q16" i="5"/>
  <c r="Q11" i="5" s="1"/>
  <c r="Q22" i="5"/>
  <c r="Q21" i="5" s="1"/>
  <c r="O24" i="5"/>
  <c r="O23" i="5" s="1"/>
  <c r="P24" i="5"/>
  <c r="P23" i="5" s="1"/>
  <c r="Q24" i="5"/>
  <c r="Q23" i="5" s="1"/>
  <c r="O28" i="5"/>
  <c r="P28" i="5"/>
  <c r="Q28" i="5"/>
  <c r="O31" i="5"/>
  <c r="O34" i="5"/>
  <c r="P34" i="5"/>
  <c r="Q34" i="5"/>
  <c r="O36" i="5"/>
  <c r="P36" i="5"/>
  <c r="Q36" i="5"/>
  <c r="O38" i="5"/>
  <c r="Q41" i="5"/>
  <c r="Q40" i="5" s="1"/>
  <c r="Q39" i="5" s="1"/>
  <c r="Q38" i="5" s="1"/>
  <c r="O42" i="5"/>
  <c r="O41" i="5" s="1"/>
  <c r="O40" i="5" s="1"/>
  <c r="O39" i="5" s="1"/>
  <c r="P42" i="5"/>
  <c r="P41" i="5" s="1"/>
  <c r="P40" i="5" s="1"/>
  <c r="P39" i="5" s="1"/>
  <c r="P38" i="5" s="1"/>
  <c r="Q42" i="5"/>
  <c r="O48" i="5"/>
  <c r="O47" i="5" s="1"/>
  <c r="O46" i="5" s="1"/>
  <c r="O45" i="5" s="1"/>
  <c r="O44" i="5" s="1"/>
  <c r="O49" i="5"/>
  <c r="P49" i="5"/>
  <c r="P48" i="5" s="1"/>
  <c r="P47" i="5" s="1"/>
  <c r="P46" i="5" s="1"/>
  <c r="P45" i="5" s="1"/>
  <c r="P44" i="5" s="1"/>
  <c r="Q49" i="5"/>
  <c r="Q48" i="5" s="1"/>
  <c r="Q47" i="5" s="1"/>
  <c r="Q46" i="5" s="1"/>
  <c r="Q45" i="5" s="1"/>
  <c r="Q44" i="5" s="1"/>
  <c r="O57" i="5"/>
  <c r="O56" i="5" s="1"/>
  <c r="O55" i="5" s="1"/>
  <c r="P57" i="5"/>
  <c r="P56" i="5" s="1"/>
  <c r="P55" i="5" s="1"/>
  <c r="Q57" i="5"/>
  <c r="Q56" i="5" s="1"/>
  <c r="Q55" i="5" s="1"/>
  <c r="O60" i="5"/>
  <c r="P60" i="5"/>
  <c r="Q60" i="5"/>
  <c r="O67" i="5"/>
  <c r="O66" i="5" s="1"/>
  <c r="O68" i="5"/>
  <c r="P68" i="5"/>
  <c r="P67" i="5" s="1"/>
  <c r="P66" i="5" s="1"/>
  <c r="Q68" i="5"/>
  <c r="Q67" i="5" s="1"/>
  <c r="Q66" i="5" s="1"/>
  <c r="O73" i="5"/>
  <c r="O72" i="5" s="1"/>
  <c r="P73" i="5"/>
  <c r="P72" i="5" s="1"/>
  <c r="Q73" i="5"/>
  <c r="Q72" i="5" s="1"/>
  <c r="O74" i="5"/>
  <c r="P74" i="5"/>
  <c r="O75" i="5"/>
  <c r="P75" i="5"/>
  <c r="Q75" i="5"/>
  <c r="Q74" i="5" s="1"/>
  <c r="O82" i="5"/>
  <c r="O83" i="5"/>
  <c r="O81" i="5" s="1"/>
  <c r="P83" i="5"/>
  <c r="P82" i="5" s="1"/>
  <c r="Q83" i="5"/>
  <c r="Q82" i="5" s="1"/>
  <c r="O92" i="5"/>
  <c r="O91" i="5" s="1"/>
  <c r="O90" i="5" s="1"/>
  <c r="P92" i="5"/>
  <c r="P91" i="5" s="1"/>
  <c r="P90" i="5" s="1"/>
  <c r="Q92" i="5"/>
  <c r="Q91" i="5" s="1"/>
  <c r="Q90" i="5" s="1"/>
  <c r="P98" i="5"/>
  <c r="P97" i="5" s="1"/>
  <c r="Q99" i="5"/>
  <c r="O100" i="5"/>
  <c r="O99" i="5" s="1"/>
  <c r="P100" i="5"/>
  <c r="P99" i="5" s="1"/>
  <c r="Q100" i="5"/>
  <c r="Q98" i="5" s="1"/>
  <c r="O103" i="5"/>
  <c r="P103" i="5"/>
  <c r="Q103" i="5"/>
  <c r="O105" i="5"/>
  <c r="O108" i="5"/>
  <c r="P108" i="5"/>
  <c r="P107" i="5" s="1"/>
  <c r="Q108" i="5"/>
  <c r="Q107" i="5" s="1"/>
  <c r="O111" i="5"/>
  <c r="O110" i="5" s="1"/>
  <c r="O112" i="5"/>
  <c r="P112" i="5"/>
  <c r="P111" i="5" s="1"/>
  <c r="Q112" i="5"/>
  <c r="Q111" i="5" s="1"/>
  <c r="O113" i="5"/>
  <c r="P113" i="5"/>
  <c r="Q113" i="5"/>
  <c r="O120" i="5"/>
  <c r="O119" i="5" s="1"/>
  <c r="O118" i="5" s="1"/>
  <c r="O117" i="5" s="1"/>
  <c r="O116" i="5" s="1"/>
  <c r="O115" i="5" s="1"/>
  <c r="Q120" i="5"/>
  <c r="Q119" i="5" s="1"/>
  <c r="Q118" i="5" s="1"/>
  <c r="Q117" i="5" s="1"/>
  <c r="Q116" i="5" s="1"/>
  <c r="Q115" i="5" s="1"/>
  <c r="O121" i="5"/>
  <c r="P121" i="5"/>
  <c r="P120" i="5" s="1"/>
  <c r="Q121" i="5"/>
  <c r="O123" i="5"/>
  <c r="Q123" i="5"/>
  <c r="O124" i="5"/>
  <c r="P124" i="5"/>
  <c r="P123" i="5" s="1"/>
  <c r="Q124" i="5"/>
  <c r="P64" i="5" l="1"/>
  <c r="P65" i="5"/>
  <c r="P63" i="5" s="1"/>
  <c r="O53" i="5"/>
  <c r="O54" i="5"/>
  <c r="P119" i="5"/>
  <c r="P118" i="5" s="1"/>
  <c r="P117" i="5" s="1"/>
  <c r="P116" i="5" s="1"/>
  <c r="P115" i="5" s="1"/>
  <c r="O80" i="5"/>
  <c r="O78" i="5"/>
  <c r="O77" i="5" s="1"/>
  <c r="O79" i="5"/>
  <c r="P13" i="5"/>
  <c r="P12" i="5"/>
  <c r="P11" i="5" s="1"/>
  <c r="O88" i="5"/>
  <c r="O87" i="5" s="1"/>
  <c r="O86" i="5" s="1"/>
  <c r="O89" i="5"/>
  <c r="O71" i="5"/>
  <c r="O70" i="5"/>
  <c r="O64" i="5"/>
  <c r="O63" i="5" s="1"/>
  <c r="O62" i="5" s="1"/>
  <c r="O65" i="5"/>
  <c r="Q54" i="5"/>
  <c r="Q53" i="5"/>
  <c r="Q109" i="5"/>
  <c r="Q110" i="5"/>
  <c r="Q89" i="5"/>
  <c r="Q88" i="5"/>
  <c r="Q87" i="5"/>
  <c r="Q86" i="5" s="1"/>
  <c r="Q70" i="5"/>
  <c r="Q71" i="5"/>
  <c r="P110" i="5"/>
  <c r="P109" i="5"/>
  <c r="P88" i="5"/>
  <c r="P89" i="5"/>
  <c r="P87" i="5"/>
  <c r="P86" i="5" s="1"/>
  <c r="P71" i="5"/>
  <c r="P70" i="5"/>
  <c r="Q97" i="5"/>
  <c r="Q96" i="5"/>
  <c r="Q95" i="5" s="1"/>
  <c r="Q94" i="5" s="1"/>
  <c r="Q65" i="5"/>
  <c r="Q63" i="5" s="1"/>
  <c r="Q62" i="5" s="1"/>
  <c r="Q64" i="5"/>
  <c r="P53" i="5"/>
  <c r="P54" i="5"/>
  <c r="O98" i="5"/>
  <c r="Q81" i="5"/>
  <c r="P22" i="5"/>
  <c r="O15" i="5"/>
  <c r="O14" i="5" s="1"/>
  <c r="O107" i="5"/>
  <c r="O109" i="5"/>
  <c r="P96" i="5"/>
  <c r="P95" i="5" s="1"/>
  <c r="P94" i="5" s="1"/>
  <c r="P81" i="5"/>
  <c r="O22" i="5"/>
  <c r="Q20" i="5"/>
  <c r="Q19" i="5" s="1"/>
  <c r="Q14" i="5"/>
  <c r="Q15" i="5"/>
  <c r="P11" i="4"/>
  <c r="P12" i="4"/>
  <c r="P15" i="4"/>
  <c r="P14" i="4" s="1"/>
  <c r="P13" i="4" s="1"/>
  <c r="Q15" i="4"/>
  <c r="R15" i="4"/>
  <c r="S15" i="4"/>
  <c r="S14" i="4" s="1"/>
  <c r="T15" i="4"/>
  <c r="T12" i="4" s="1"/>
  <c r="Q18" i="4"/>
  <c r="R18" i="4"/>
  <c r="R20" i="4"/>
  <c r="R17" i="4" s="1"/>
  <c r="P21" i="4"/>
  <c r="P20" i="4" s="1"/>
  <c r="P19" i="4" s="1"/>
  <c r="P18" i="4" s="1"/>
  <c r="P17" i="4" s="1"/>
  <c r="Q21" i="4"/>
  <c r="Q20" i="4" s="1"/>
  <c r="Q17" i="4" s="1"/>
  <c r="R21" i="4"/>
  <c r="S21" i="4"/>
  <c r="S20" i="4" s="1"/>
  <c r="S19" i="4" s="1"/>
  <c r="S18" i="4" s="1"/>
  <c r="S17" i="4" s="1"/>
  <c r="T21" i="4"/>
  <c r="T20" i="4" s="1"/>
  <c r="P25" i="4"/>
  <c r="Q25" i="4"/>
  <c r="R25" i="4"/>
  <c r="S25" i="4"/>
  <c r="T25" i="4"/>
  <c r="P27" i="4"/>
  <c r="Q27" i="4"/>
  <c r="R27" i="4"/>
  <c r="S27" i="4"/>
  <c r="T27" i="4"/>
  <c r="P29" i="4"/>
  <c r="S29" i="4"/>
  <c r="T29" i="4"/>
  <c r="P30" i="4"/>
  <c r="Q30" i="4"/>
  <c r="R30" i="4"/>
  <c r="S30" i="4"/>
  <c r="Q32" i="4"/>
  <c r="R32" i="4"/>
  <c r="S32" i="4"/>
  <c r="P33" i="4"/>
  <c r="P32" i="4" s="1"/>
  <c r="P31" i="4" s="1"/>
  <c r="S33" i="4"/>
  <c r="S31" i="4" s="1"/>
  <c r="T33" i="4"/>
  <c r="T31" i="4" s="1"/>
  <c r="P35" i="4"/>
  <c r="S35" i="4"/>
  <c r="T35" i="4"/>
  <c r="P36" i="4"/>
  <c r="Q36" i="4"/>
  <c r="R36" i="4"/>
  <c r="S36" i="4"/>
  <c r="T36" i="4"/>
  <c r="P38" i="4"/>
  <c r="P37" i="4" s="1"/>
  <c r="Q38" i="4"/>
  <c r="R38" i="4"/>
  <c r="S38" i="4"/>
  <c r="S37" i="4" s="1"/>
  <c r="T38" i="4"/>
  <c r="T37" i="4" s="1"/>
  <c r="P39" i="4"/>
  <c r="S39" i="4"/>
  <c r="T39" i="4"/>
  <c r="Q43" i="4"/>
  <c r="R43" i="4"/>
  <c r="Q45" i="4"/>
  <c r="Q42" i="4" s="1"/>
  <c r="Q41" i="4" s="1"/>
  <c r="R45" i="4"/>
  <c r="R42" i="4" s="1"/>
  <c r="R41" i="4" s="1"/>
  <c r="P46" i="4"/>
  <c r="P45" i="4" s="1"/>
  <c r="Q46" i="4"/>
  <c r="R46" i="4"/>
  <c r="S46" i="4"/>
  <c r="S45" i="4" s="1"/>
  <c r="S43" i="4" s="1"/>
  <c r="T46" i="4"/>
  <c r="T43" i="4" s="1"/>
  <c r="R51" i="4"/>
  <c r="R53" i="4"/>
  <c r="R50" i="4" s="1"/>
  <c r="R49" i="4" s="1"/>
  <c r="P54" i="4"/>
  <c r="P51" i="4" s="1"/>
  <c r="Q54" i="4"/>
  <c r="R54" i="4"/>
  <c r="S54" i="4"/>
  <c r="S51" i="4" s="1"/>
  <c r="T54" i="4"/>
  <c r="T51" i="4" s="1"/>
  <c r="Q59" i="4"/>
  <c r="Q57" i="4" s="1"/>
  <c r="S59" i="4"/>
  <c r="S58" i="4" s="1"/>
  <c r="T59" i="4"/>
  <c r="T57" i="4" s="1"/>
  <c r="T56" i="4" s="1"/>
  <c r="P60" i="4"/>
  <c r="P59" i="4" s="1"/>
  <c r="P57" i="4" s="1"/>
  <c r="P56" i="4" s="1"/>
  <c r="Q60" i="4"/>
  <c r="R60" i="4"/>
  <c r="R59" i="4" s="1"/>
  <c r="R57" i="4" s="1"/>
  <c r="S64" i="4"/>
  <c r="S66" i="4"/>
  <c r="P67" i="4"/>
  <c r="P66" i="4" s="1"/>
  <c r="Q67" i="4"/>
  <c r="Q64" i="4" s="1"/>
  <c r="R67" i="4"/>
  <c r="S67" i="4"/>
  <c r="T67" i="4"/>
  <c r="T64" i="4" s="1"/>
  <c r="S71" i="4"/>
  <c r="S73" i="4"/>
  <c r="P74" i="4"/>
  <c r="P71" i="4" s="1"/>
  <c r="P70" i="4" s="1"/>
  <c r="P69" i="4" s="1"/>
  <c r="Q74" i="4"/>
  <c r="Q71" i="4" s="1"/>
  <c r="R74" i="4"/>
  <c r="S74" i="4"/>
  <c r="T74" i="4"/>
  <c r="T71" i="4" s="1"/>
  <c r="R78" i="4"/>
  <c r="R80" i="4"/>
  <c r="R77" i="4" s="1"/>
  <c r="R76" i="4" s="1"/>
  <c r="S80" i="4"/>
  <c r="P81" i="4"/>
  <c r="Q81" i="4"/>
  <c r="R81" i="4"/>
  <c r="S81" i="4"/>
  <c r="T81" i="4"/>
  <c r="P83" i="4"/>
  <c r="P80" i="4" s="1"/>
  <c r="P79" i="4" s="1"/>
  <c r="P78" i="4" s="1"/>
  <c r="S83" i="4"/>
  <c r="T83" i="4"/>
  <c r="T80" i="4" s="1"/>
  <c r="T79" i="4" s="1"/>
  <c r="T78" i="4" s="1"/>
  <c r="P85" i="4"/>
  <c r="Q87" i="4"/>
  <c r="R87" i="4"/>
  <c r="S89" i="4"/>
  <c r="S88" i="4" s="1"/>
  <c r="S87" i="4" s="1"/>
  <c r="T90" i="4"/>
  <c r="T91" i="4"/>
  <c r="T89" i="4" s="1"/>
  <c r="T88" i="4" s="1"/>
  <c r="T87" i="4" s="1"/>
  <c r="P92" i="4"/>
  <c r="P91" i="4" s="1"/>
  <c r="S92" i="4"/>
  <c r="S91" i="4" s="1"/>
  <c r="S90" i="4" s="1"/>
  <c r="T92" i="4"/>
  <c r="P95" i="4"/>
  <c r="P94" i="4" s="1"/>
  <c r="T95" i="4"/>
  <c r="T94" i="4" s="1"/>
  <c r="Q96" i="4"/>
  <c r="Q95" i="4" s="1"/>
  <c r="Q94" i="4" s="1"/>
  <c r="R96" i="4"/>
  <c r="R95" i="4" s="1"/>
  <c r="R94" i="4" s="1"/>
  <c r="R97" i="4"/>
  <c r="P98" i="4"/>
  <c r="P97" i="4" s="1"/>
  <c r="P96" i="4" s="1"/>
  <c r="Q98" i="4"/>
  <c r="Q97" i="4" s="1"/>
  <c r="R98" i="4"/>
  <c r="S98" i="4"/>
  <c r="S97" i="4" s="1"/>
  <c r="S96" i="4" s="1"/>
  <c r="S95" i="4" s="1"/>
  <c r="S94" i="4" s="1"/>
  <c r="T98" i="4"/>
  <c r="T97" i="4" s="1"/>
  <c r="T96" i="4" s="1"/>
  <c r="P99" i="4"/>
  <c r="Q99" i="4"/>
  <c r="R99" i="4"/>
  <c r="S99" i="4"/>
  <c r="T99" i="4"/>
  <c r="P101" i="4"/>
  <c r="Q101" i="4"/>
  <c r="R101" i="4"/>
  <c r="S101" i="4"/>
  <c r="T101" i="4"/>
  <c r="Q10" i="5" l="1"/>
  <c r="O21" i="5"/>
  <c r="O20" i="5"/>
  <c r="O19" i="5" s="1"/>
  <c r="O52" i="5"/>
  <c r="O51" i="5"/>
  <c r="P78" i="5"/>
  <c r="P77" i="5" s="1"/>
  <c r="P79" i="5"/>
  <c r="P80" i="5"/>
  <c r="O13" i="5"/>
  <c r="O12" i="5"/>
  <c r="Q51" i="5"/>
  <c r="Q52" i="5"/>
  <c r="Q126" i="5" s="1"/>
  <c r="Q9" i="5" s="1"/>
  <c r="P10" i="5"/>
  <c r="P62" i="5"/>
  <c r="Q79" i="5"/>
  <c r="Q78" i="5"/>
  <c r="Q77" i="5" s="1"/>
  <c r="Q80" i="5"/>
  <c r="O96" i="5"/>
  <c r="O95" i="5" s="1"/>
  <c r="O94" i="5" s="1"/>
  <c r="O97" i="5"/>
  <c r="Q12" i="5"/>
  <c r="Q13" i="5"/>
  <c r="P20" i="5"/>
  <c r="P19" i="5" s="1"/>
  <c r="P126" i="5" s="1"/>
  <c r="P9" i="5" s="1"/>
  <c r="P21" i="5"/>
  <c r="P52" i="5"/>
  <c r="P51" i="5"/>
  <c r="P64" i="4"/>
  <c r="P65" i="4"/>
  <c r="S77" i="4"/>
  <c r="S76" i="4" s="1"/>
  <c r="S79" i="4"/>
  <c r="S78" i="4" s="1"/>
  <c r="S63" i="4"/>
  <c r="S62" i="4" s="1"/>
  <c r="S65" i="4"/>
  <c r="T77" i="4"/>
  <c r="T76" i="4" s="1"/>
  <c r="S70" i="4"/>
  <c r="S69" i="4" s="1"/>
  <c r="S72" i="4"/>
  <c r="R64" i="4"/>
  <c r="R66" i="4"/>
  <c r="R63" i="4" s="1"/>
  <c r="R62" i="4" s="1"/>
  <c r="S44" i="4"/>
  <c r="S11" i="4"/>
  <c r="S10" i="4" s="1"/>
  <c r="S13" i="4"/>
  <c r="S12" i="4"/>
  <c r="T30" i="4"/>
  <c r="T32" i="4"/>
  <c r="T17" i="4"/>
  <c r="T19" i="4"/>
  <c r="T18" i="4" s="1"/>
  <c r="P90" i="4"/>
  <c r="P89" i="4"/>
  <c r="P88" i="4" s="1"/>
  <c r="P87" i="4" s="1"/>
  <c r="P63" i="4"/>
  <c r="P62" i="4" s="1"/>
  <c r="P58" i="4"/>
  <c r="S42" i="4"/>
  <c r="S41" i="4" s="1"/>
  <c r="R12" i="4"/>
  <c r="R14" i="4"/>
  <c r="R11" i="4" s="1"/>
  <c r="R10" i="4" s="1"/>
  <c r="Q78" i="4"/>
  <c r="Q80" i="4"/>
  <c r="Q77" i="4" s="1"/>
  <c r="Q76" i="4" s="1"/>
  <c r="P77" i="4"/>
  <c r="P76" i="4" s="1"/>
  <c r="R71" i="4"/>
  <c r="R73" i="4"/>
  <c r="R70" i="4" s="1"/>
  <c r="R69" i="4" s="1"/>
  <c r="Q51" i="4"/>
  <c r="Q53" i="4"/>
  <c r="Q50" i="4" s="1"/>
  <c r="Q49" i="4" s="1"/>
  <c r="P42" i="4"/>
  <c r="P41" i="4" s="1"/>
  <c r="P44" i="4"/>
  <c r="P43" i="4" s="1"/>
  <c r="Q14" i="4"/>
  <c r="Q11" i="4" s="1"/>
  <c r="Q10" i="4" s="1"/>
  <c r="Q103" i="4" s="1"/>
  <c r="Q12" i="4"/>
  <c r="P10" i="4"/>
  <c r="Q73" i="4"/>
  <c r="Q70" i="4" s="1"/>
  <c r="Q69" i="4" s="1"/>
  <c r="Q66" i="4"/>
  <c r="Q63" i="4" s="1"/>
  <c r="Q62" i="4" s="1"/>
  <c r="T58" i="4"/>
  <c r="S57" i="4"/>
  <c r="S56" i="4" s="1"/>
  <c r="T53" i="4"/>
  <c r="P53" i="4"/>
  <c r="T45" i="4"/>
  <c r="T14" i="4"/>
  <c r="T73" i="4"/>
  <c r="P73" i="4"/>
  <c r="P72" i="4" s="1"/>
  <c r="T66" i="4"/>
  <c r="S53" i="4"/>
  <c r="L11" i="3"/>
  <c r="M11" i="3"/>
  <c r="N11" i="3"/>
  <c r="L16" i="3"/>
  <c r="L31" i="3" s="1"/>
  <c r="M16" i="3"/>
  <c r="N16" i="3"/>
  <c r="L18" i="3"/>
  <c r="M18" i="3"/>
  <c r="M31" i="3" s="1"/>
  <c r="N18" i="3"/>
  <c r="L21" i="3"/>
  <c r="M21" i="3"/>
  <c r="N21" i="3"/>
  <c r="N31" i="3" s="1"/>
  <c r="L23" i="3"/>
  <c r="M23" i="3"/>
  <c r="N23" i="3"/>
  <c r="L25" i="3"/>
  <c r="M25" i="3"/>
  <c r="N25" i="3"/>
  <c r="L27" i="3"/>
  <c r="M27" i="3"/>
  <c r="N27" i="3"/>
  <c r="L29" i="3"/>
  <c r="M29" i="3"/>
  <c r="N29" i="3"/>
  <c r="O126" i="5" l="1"/>
  <c r="O9" i="5" s="1"/>
  <c r="O10" i="5"/>
  <c r="P50" i="4"/>
  <c r="P49" i="4" s="1"/>
  <c r="P52" i="4"/>
  <c r="T72" i="4"/>
  <c r="T70" i="4"/>
  <c r="T69" i="4" s="1"/>
  <c r="T50" i="4"/>
  <c r="T49" i="4" s="1"/>
  <c r="T52" i="4"/>
  <c r="S50" i="4"/>
  <c r="S49" i="4" s="1"/>
  <c r="S103" i="4" s="1"/>
  <c r="S52" i="4"/>
  <c r="T11" i="4"/>
  <c r="T10" i="4" s="1"/>
  <c r="T13" i="4"/>
  <c r="P103" i="4"/>
  <c r="R103" i="4"/>
  <c r="T63" i="4"/>
  <c r="T62" i="4" s="1"/>
  <c r="T65" i="4"/>
  <c r="T42" i="4"/>
  <c r="T41" i="4" s="1"/>
  <c r="T44" i="4"/>
  <c r="D13" i="2"/>
  <c r="D12" i="2" s="1"/>
  <c r="C14" i="2"/>
  <c r="C13" i="2" s="1"/>
  <c r="C12" i="2" s="1"/>
  <c r="D14" i="2"/>
  <c r="E14" i="2"/>
  <c r="E13" i="2" s="1"/>
  <c r="E12" i="2" s="1"/>
  <c r="F14" i="2"/>
  <c r="F13" i="2" s="1"/>
  <c r="F12" i="2" s="1"/>
  <c r="G14" i="2"/>
  <c r="G13" i="2" s="1"/>
  <c r="G12" i="2" s="1"/>
  <c r="C16" i="2"/>
  <c r="C18" i="2"/>
  <c r="F18" i="2"/>
  <c r="G18" i="2"/>
  <c r="C20" i="2"/>
  <c r="D20" i="2"/>
  <c r="E20" i="2"/>
  <c r="F20" i="2"/>
  <c r="G20" i="2"/>
  <c r="E22" i="2"/>
  <c r="D23" i="2"/>
  <c r="D22" i="2" s="1"/>
  <c r="E23" i="2"/>
  <c r="C24" i="2"/>
  <c r="C23" i="2" s="1"/>
  <c r="C22" i="2" s="1"/>
  <c r="F24" i="2"/>
  <c r="F23" i="2" s="1"/>
  <c r="F22" i="2" s="1"/>
  <c r="G24" i="2"/>
  <c r="G23" i="2" s="1"/>
  <c r="G22" i="2" s="1"/>
  <c r="C26" i="2"/>
  <c r="F26" i="2"/>
  <c r="G26" i="2"/>
  <c r="C28" i="2"/>
  <c r="F28" i="2"/>
  <c r="G28" i="2"/>
  <c r="C30" i="2"/>
  <c r="F30" i="2"/>
  <c r="G30" i="2"/>
  <c r="D33" i="2"/>
  <c r="D32" i="2" s="1"/>
  <c r="E33" i="2"/>
  <c r="E32" i="2" s="1"/>
  <c r="F33" i="2"/>
  <c r="F32" i="2" s="1"/>
  <c r="C34" i="2"/>
  <c r="F34" i="2"/>
  <c r="G34" i="2"/>
  <c r="C35" i="2"/>
  <c r="F35" i="2"/>
  <c r="G35" i="2"/>
  <c r="C37" i="2"/>
  <c r="C33" i="2" s="1"/>
  <c r="C32" i="2" s="1"/>
  <c r="G37" i="2"/>
  <c r="G33" i="2" s="1"/>
  <c r="G32" i="2" s="1"/>
  <c r="C38" i="2"/>
  <c r="F38" i="2"/>
  <c r="F37" i="2" s="1"/>
  <c r="G38" i="2"/>
  <c r="C40" i="2"/>
  <c r="F40" i="2"/>
  <c r="G40" i="2"/>
  <c r="C41" i="2"/>
  <c r="F41" i="2"/>
  <c r="G41" i="2"/>
  <c r="E43" i="2"/>
  <c r="D44" i="2"/>
  <c r="D43" i="2" s="1"/>
  <c r="E44" i="2"/>
  <c r="F44" i="2"/>
  <c r="C45" i="2"/>
  <c r="C44" i="2" s="1"/>
  <c r="F45" i="2"/>
  <c r="G45" i="2"/>
  <c r="G44" i="2" s="1"/>
  <c r="C46" i="2"/>
  <c r="D46" i="2"/>
  <c r="E46" i="2"/>
  <c r="D50" i="2"/>
  <c r="E50" i="2"/>
  <c r="C52" i="2"/>
  <c r="C51" i="2" s="1"/>
  <c r="F52" i="2"/>
  <c r="F51" i="2" s="1"/>
  <c r="F50" i="2" s="1"/>
  <c r="G52" i="2"/>
  <c r="G51" i="2" s="1"/>
  <c r="F54" i="2"/>
  <c r="C55" i="2"/>
  <c r="C54" i="2" s="1"/>
  <c r="F55" i="2"/>
  <c r="G55" i="2"/>
  <c r="G54" i="2" s="1"/>
  <c r="C58" i="2"/>
  <c r="C57" i="2" s="1"/>
  <c r="C59" i="2"/>
  <c r="C61" i="2"/>
  <c r="C62" i="2"/>
  <c r="C63" i="2"/>
  <c r="C65" i="2"/>
  <c r="D68" i="2"/>
  <c r="D67" i="2" s="1"/>
  <c r="F68" i="2"/>
  <c r="F67" i="2" s="1"/>
  <c r="C69" i="2"/>
  <c r="C68" i="2" s="1"/>
  <c r="C67" i="2" s="1"/>
  <c r="D69" i="2"/>
  <c r="E69" i="2"/>
  <c r="E68" i="2" s="1"/>
  <c r="E67" i="2" s="1"/>
  <c r="F69" i="2"/>
  <c r="G69" i="2"/>
  <c r="G68" i="2" s="1"/>
  <c r="G67" i="2" s="1"/>
  <c r="F76" i="2"/>
  <c r="F75" i="2" s="1"/>
  <c r="F74" i="2" s="1"/>
  <c r="C77" i="2"/>
  <c r="C76" i="2" s="1"/>
  <c r="D77" i="2"/>
  <c r="E77" i="2"/>
  <c r="F77" i="2"/>
  <c r="G77" i="2"/>
  <c r="G76" i="2" s="1"/>
  <c r="C79" i="2"/>
  <c r="D79" i="2"/>
  <c r="D76" i="2" s="1"/>
  <c r="D75" i="2" s="1"/>
  <c r="E79" i="2"/>
  <c r="E76" i="2" s="1"/>
  <c r="F79" i="2"/>
  <c r="G79" i="2"/>
  <c r="C81" i="2"/>
  <c r="D83" i="2"/>
  <c r="F83" i="2"/>
  <c r="C84" i="2"/>
  <c r="C83" i="2" s="1"/>
  <c r="D84" i="2"/>
  <c r="E84" i="2"/>
  <c r="E83" i="2" s="1"/>
  <c r="F84" i="2"/>
  <c r="G84" i="2"/>
  <c r="G83" i="2" s="1"/>
  <c r="D86" i="2"/>
  <c r="F86" i="2"/>
  <c r="C87" i="2"/>
  <c r="C86" i="2" s="1"/>
  <c r="D87" i="2"/>
  <c r="E87" i="2"/>
  <c r="E86" i="2" s="1"/>
  <c r="F87" i="2"/>
  <c r="G87" i="2"/>
  <c r="G86" i="2" s="1"/>
  <c r="D89" i="2"/>
  <c r="E89" i="2"/>
  <c r="D91" i="2"/>
  <c r="F91" i="2"/>
  <c r="C92" i="2"/>
  <c r="C91" i="2" s="1"/>
  <c r="D92" i="2"/>
  <c r="E92" i="2"/>
  <c r="E91" i="2" s="1"/>
  <c r="F92" i="2"/>
  <c r="G92" i="2"/>
  <c r="G91" i="2" s="1"/>
  <c r="D95" i="2"/>
  <c r="C96" i="2"/>
  <c r="D96" i="2"/>
  <c r="E96" i="2"/>
  <c r="E95" i="2" s="1"/>
  <c r="E94" i="2" s="1"/>
  <c r="C98" i="2"/>
  <c r="D98" i="2"/>
  <c r="E98" i="2"/>
  <c r="C100" i="2"/>
  <c r="C94" i="2" s="1"/>
  <c r="E100" i="2"/>
  <c r="C101" i="2"/>
  <c r="D101" i="2"/>
  <c r="D100" i="2" s="1"/>
  <c r="E101" i="2"/>
  <c r="T103" i="4" l="1"/>
  <c r="G75" i="2"/>
  <c r="G74" i="2" s="1"/>
  <c r="C75" i="2"/>
  <c r="E11" i="2"/>
  <c r="E75" i="2"/>
  <c r="C50" i="2"/>
  <c r="C43" i="2"/>
  <c r="D94" i="2"/>
  <c r="D74" i="2"/>
  <c r="D103" i="2"/>
  <c r="F43" i="2"/>
  <c r="G11" i="2"/>
  <c r="G104" i="2" s="1"/>
  <c r="C11" i="2"/>
  <c r="G50" i="2"/>
  <c r="G43" i="2"/>
  <c r="F11" i="2"/>
  <c r="F104" i="2" s="1"/>
  <c r="D11" i="2"/>
  <c r="D104" i="2" s="1"/>
  <c r="C12" i="1"/>
  <c r="C11" i="1" s="1"/>
  <c r="C21" i="1" s="1"/>
  <c r="E74" i="2" l="1"/>
  <c r="E103" i="2"/>
  <c r="E104" i="2"/>
  <c r="C103" i="2"/>
  <c r="C74" i="2"/>
  <c r="C104" i="2" s="1"/>
  <c r="F19" i="1"/>
  <c r="F18" i="1" s="1"/>
  <c r="F17" i="1" s="1"/>
  <c r="F15" i="1"/>
  <c r="F14" i="1" s="1"/>
  <c r="F13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<sst xmlns="http://schemas.openxmlformats.org/spreadsheetml/2006/main" count="869" uniqueCount="399">
  <si>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</si>
  <si>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</si>
  <si>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</si>
  <si>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</si>
  <si>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</si>
  <si>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</si>
  <si>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</si>
  <si>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</si>
  <si>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</si>
  <si>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</si>
  <si>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</si>
  <si>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</si>
  <si>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</si>
  <si>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</si>
  <si>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</si>
  <si>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</si>
  <si>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</si>
  <si>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</si>
  <si>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</si>
  <si>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</si>
  <si>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</si>
  <si>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</si>
  <si>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</si>
  <si>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</si>
  <si>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</si>
  <si>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</si>
  <si>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</si>
  <si>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</si>
  <si>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к решению Совета</t>
  </si>
  <si>
    <t>Изменение остатков средств на счетах по учету средств бюджетов</t>
  </si>
  <si>
    <t>на 2024 год и на плановый период 2025-2026 годов</t>
  </si>
  <si>
    <t>2026 год</t>
  </si>
  <si>
    <t>Код источника финансирования по КИВФ, КИВнФ</t>
  </si>
  <si>
    <t>Источники финансирования дефицита бюджета поселения</t>
  </si>
  <si>
    <t>Всего источников финансирования дефицитов бюджетов</t>
  </si>
  <si>
    <t>Всего доходов</t>
  </si>
  <si>
    <t>х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</si>
  <si>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</si>
  <si>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</si>
  <si>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</si>
  <si>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</si>
  <si>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</si>
  <si>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</si>
  <si>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</si>
  <si>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</si>
  <si>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</si>
  <si>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</si>
  <si>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</si>
  <si>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</si>
  <si>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</si>
  <si>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</si>
  <si>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</si>
  <si>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</si>
  <si>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</si>
  <si>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</si>
  <si>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</si>
  <si>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</si>
  <si>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</si>
  <si>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</si>
  <si>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</si>
  <si>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</si>
  <si>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</si>
  <si>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</si>
  <si>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</si>
  <si>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</si>
  <si>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</si>
  <si>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</si>
  <si>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</si>
  <si>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 бюджетам сельских поселений</t>
  </si>
  <si>
    <t>2 02 29999 10 0000 150</t>
  </si>
  <si>
    <t>Прочие субсидии</t>
  </si>
  <si>
    <t>2 02 29999 00 0000 150</t>
  </si>
  <si>
    <t>Субсидии бюджетам бюджетной системы Российской Федерации (межбюджетные субсидии)</t>
  </si>
  <si>
    <t>2 02 20000 00 0000 150</t>
  </si>
  <si>
    <t>Прочие дотации бюджетам сельских поселений</t>
  </si>
  <si>
    <t>2 02 19999 10 0000 150</t>
  </si>
  <si>
    <t>Прочие дотации</t>
  </si>
  <si>
    <t>2 02 19999 00 0000 150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</si>
  <si>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</si>
  <si>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</si>
  <si>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</si>
  <si>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</si>
  <si>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сельских поселений на выравнивание бюджетной обеспеченности из бюджета субьекта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</si>
  <si>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</si>
  <si>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</si>
  <si>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</si>
  <si>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</si>
  <si>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</si>
  <si>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</si>
  <si>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</si>
  <si>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</si>
  <si>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</si>
  <si>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</si>
  <si>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</si>
  <si>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</si>
  <si>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</si>
  <si>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ШТРАФЫ, САНКЦИИ, ВОЗМЕЩЕНИЕ УЩЕРБА</t>
  </si>
  <si>
    <t>1 16 00000 00 0000 000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</si>
  <si>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</si>
  <si>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1 17 15030 10 0014 150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</si>
  <si>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</si>
  <si>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</si>
  <si>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</si>
  <si>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</si>
  <si>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</si>
  <si>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</si>
  <si>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</si>
  <si>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</si>
  <si>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</si>
  <si>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</si>
  <si>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</si>
  <si>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</si>
  <si>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</si>
  <si>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</si>
  <si>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</si>
  <si>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</si>
  <si>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</si>
  <si>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</si>
  <si>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</si>
  <si>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</si>
  <si>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1 08 04020 01 0000 110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</si>
  <si>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</si>
  <si>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</si>
  <si>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</t>
  </si>
  <si>
    <t>1 08 00000 00 0000 000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</si>
  <si>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</si>
  <si>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</si>
  <si>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</si>
  <si>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</si>
  <si>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</si>
  <si>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</si>
  <si>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</si>
  <si>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</si>
  <si>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</si>
  <si>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</si>
  <si>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</si>
  <si>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</si>
  <si>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</si>
  <si>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</si>
  <si>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</si>
  <si>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</si>
  <si>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</si>
  <si>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</si>
  <si>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</si>
  <si>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</si>
  <si>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</si>
  <si>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</si>
  <si>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</si>
  <si>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</si>
  <si>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</si>
  <si>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</si>
  <si>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</si>
  <si>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</si>
  <si>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</si>
  <si>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</si>
  <si>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</si>
  <si>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</si>
  <si>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</si>
  <si>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</si>
  <si>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</si>
  <si>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</si>
  <si>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</si>
  <si>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1 05 01020 01 0000 110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</si>
  <si>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</si>
  <si>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1 05 01011 01 1000 110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</si>
  <si>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</si>
  <si>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</si>
  <si>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</si>
  <si>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</si>
  <si>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</si>
  <si>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</si>
  <si>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</si>
  <si>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</si>
  <si>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</si>
  <si>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</si>
  <si>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</si>
  <si>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</si>
  <si>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</si>
  <si>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</si>
  <si>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</si>
  <si>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</si>
  <si>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</si>
  <si>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</si>
  <si>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</si>
  <si>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</si>
  <si>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</si>
  <si>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</si>
  <si>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</si>
  <si>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</si>
  <si>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</si>
  <si>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</si>
  <si>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</si>
  <si>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</si>
  <si>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</si>
  <si>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</si>
  <si>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</si>
  <si>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</si>
  <si>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</si>
  <si>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</si>
  <si>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</si>
  <si>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</si>
  <si>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</si>
  <si>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</si>
  <si>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</si>
  <si>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</si>
  <si>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1 01 02010 01 1000 110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</si>
  <si>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</si>
  <si>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</si>
  <si>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</si>
  <si>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</si>
  <si>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</si>
  <si>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</si>
  <si>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</si>
  <si>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</si>
  <si>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</si>
  <si>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</si>
  <si>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бюджет по кодам видов доходов, подвидов доходов на 2024 год и на плановый период 2025, 2026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</si>
  <si>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</si>
  <si>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</si>
  <si>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</si>
  <si>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</si>
  <si>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</si>
  <si>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2</t>
  </si>
  <si>
    <t xml:space="preserve">                                                           </t>
  </si>
  <si>
    <t>ИТОГО РАСХОДОВ:</t>
  </si>
  <si>
    <t>Физическая культура</t>
  </si>
  <si>
    <t>ФИЗИЧЕСКАЯ КУЛЬТУРА И СПОРТ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</si>
  <si>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</si>
  <si>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</si>
  <si>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</si>
  <si>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</si>
  <si>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</si>
  <si>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</si>
  <si>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</si>
  <si>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</si>
  <si>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</si>
  <si>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</si>
  <si>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</si>
  <si>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</si>
  <si>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</si>
  <si>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</si>
  <si>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</si>
  <si>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</si>
  <si>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</si>
  <si>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</si>
  <si>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Условно утвержденные расходы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</si>
  <si>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</si>
  <si>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</si>
  <si>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</si>
  <si>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</si>
  <si>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</si>
  <si>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</si>
  <si>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</si>
  <si>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>Черкасского сельсовета</t>
  </si>
  <si>
    <t>Приложение № 3</t>
  </si>
  <si>
    <t/>
  </si>
  <si>
    <t>ИТОГО ПО РАЗДЕЛАМ РАСХОДОВ</t>
  </si>
  <si>
    <t>675П5И170Д</t>
  </si>
  <si>
    <t>Иные закупки товаров, работ и услуг для обеспечения государственных (муниципальных) нужд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</si>
  <si>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</si>
  <si>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675П5S170Д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</si>
  <si>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</si>
  <si>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675П500000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</si>
  <si>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</si>
  <si>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Приоритетные проекты Оренбургской области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</si>
  <si>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</si>
  <si>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</si>
  <si>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</si>
  <si>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Комплекс процессных мероприятий "Обеспечение реализации программы"</t>
  </si>
  <si>
    <t>Комплексы процессных мероприятий</t>
  </si>
  <si>
    <t>Пенсионное обеспечение</t>
  </si>
  <si>
    <t>Социальная политика</t>
  </si>
  <si>
    <t>67404Т0090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</si>
  <si>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</si>
  <si>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67404Т0080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</si>
  <si>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</si>
  <si>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240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</si>
  <si>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</si>
  <si>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</si>
  <si>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</si>
  <si>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Культура</t>
  </si>
  <si>
    <t>Мероприятия по благоустройству территории муниципального образования поселения</t>
  </si>
  <si>
    <t>Комплекс процессных мероприятий "Благоустройство территории Черкасского сельсовета"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</si>
  <si>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</si>
  <si>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"Развитие дорожного хозяйства"</t>
  </si>
  <si>
    <t>Меры поддержки добровольных народных дружин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</si>
  <si>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</si>
  <si>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</si>
  <si>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</si>
  <si>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</si>
  <si>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</si>
  <si>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Уплата налогов, сборов и иных платежей</t>
  </si>
  <si>
    <t xml:space="preserve">Членские взносы в Совет (ассоциацию) муниципальных образований </t>
  </si>
  <si>
    <t>67405Т0050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</si>
  <si>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</si>
  <si>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540</t>
  </si>
  <si>
    <t>67405Т0060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</si>
  <si>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</si>
  <si>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67405Т0030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</si>
  <si>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</si>
  <si>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850</t>
  </si>
  <si>
    <t xml:space="preserve">Центральный аппарат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</si>
  <si>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</si>
  <si>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</si>
  <si>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</si>
  <si>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</si>
  <si>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</si>
  <si>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</si>
  <si>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</si>
  <si>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</si>
  <si>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</si>
  <si>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</si>
  <si>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</si>
  <si>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</si>
  <si>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2024 год и на плановый период 2025 и 2026 годов</t>
  </si>
  <si>
    <t xml:space="preserve">к решению Совета депутатов </t>
  </si>
  <si>
    <t>Приложение № 4</t>
  </si>
  <si>
    <t>ИТОГО РАСХОДОВ</t>
  </si>
  <si>
    <t>Прочая закупка товаров, работ и услуг</t>
  </si>
  <si>
    <t>Иные пенсии, социальные доплаты к пенсиям</t>
  </si>
  <si>
    <t>Закупка энергетических ресурсов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</si>
  <si>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</si>
  <si>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</si>
  <si>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</si>
  <si>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>Членские взносы в Совет (ассоциацию) муниципальных образований</t>
  </si>
  <si>
    <t xml:space="preserve">Другие общегосударственные вопросы </t>
  </si>
  <si>
    <t>Уплата налога на имущество организаций и земельного налога</t>
  </si>
  <si>
    <t>Иные выплаты персоналу государственных (муниципальных) органов, за исключением фонда оплаты труда</t>
  </si>
  <si>
    <t>Центральный аппарат</t>
  </si>
  <si>
    <t>Администрация муниципального образования Черкасский сельсовет</t>
  </si>
  <si>
    <t>ВР</t>
  </si>
  <si>
    <t>ЦСР</t>
  </si>
  <si>
    <t>ВЕД</t>
  </si>
  <si>
    <t>Ведомственная структура расходов бюджета поселения на 2024 год и на плановый период 2025-2026 годов</t>
  </si>
  <si>
    <t>Приложение № 5</t>
  </si>
  <si>
    <t>Приложение № 6</t>
  </si>
  <si>
    <t>Черкасского совета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</si>
  <si>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</si>
  <si>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6700000000</t>
  </si>
  <si>
    <t>Комплекс процессных мепроприятий "Безопасность"</t>
  </si>
  <si>
    <t>000</t>
  </si>
  <si>
    <t>Защита населения и территории от чрезвычайных ситуаций природного и техногенного характера, пожарная безопасность</t>
  </si>
  <si>
    <t>Комплекс процессных мепроприятий "Обеспечение реализации программы"</t>
  </si>
  <si>
    <t>310</t>
  </si>
  <si>
    <t>ИТОГО</t>
  </si>
  <si>
    <t>Итого</t>
  </si>
  <si>
    <t>КОСГУ</t>
  </si>
  <si>
    <t>Вид расходов</t>
  </si>
  <si>
    <t>Целевая статья</t>
  </si>
  <si>
    <t>Подраздел</t>
  </si>
  <si>
    <t>Раздел</t>
  </si>
  <si>
    <t>Объем ассигнований на исполнение публичных нормативных обязательств</t>
  </si>
  <si>
    <t>Код бюджетной классификации</t>
  </si>
  <si>
    <t>Наименование публичного обязательства</t>
  </si>
  <si>
    <t>№ п/п</t>
  </si>
  <si>
    <t>Объем бюджетных ассигнований на исполнение публичных нормативных обязательств, предусмотренных бюджетом муниципального образования Черкасский сельсовет на 2024 год и на плановый период 2025 и 2026 годов</t>
  </si>
  <si>
    <t>Приложение № 7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</si>
  <si>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</si>
  <si>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</si>
  <si>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</si>
  <si>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</si>
  <si>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</si>
  <si>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</si>
  <si>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</si>
  <si>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</si>
  <si>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</si>
  <si>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</si>
  <si>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</si>
  <si>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</si>
  <si>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</si>
  <si>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</si>
  <si>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</si>
  <si>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</si>
  <si>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</si>
  <si>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</si>
  <si>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</si>
  <si>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</si>
  <si>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</si>
  <si>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</si>
  <si>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</si>
  <si>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</si>
  <si>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</si>
  <si>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</si>
  <si>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</si>
  <si>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</si>
  <si>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</si>
  <si>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</si>
  <si>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</si>
  <si>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</si>
  <si>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</si>
  <si>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</si>
  <si>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</si>
  <si>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</si>
  <si>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>Наименование показателя</t>
  </si>
  <si>
    <t>№ 
п/п</t>
  </si>
  <si>
    <t xml:space="preserve">Основные параметры первоочередных расходов бюджета на 2024 год </t>
  </si>
  <si>
    <t>Приложение № 8</t>
  </si>
  <si>
    <t>от 25 декабря 2024 года № 201</t>
  </si>
  <si>
    <t>Черкасского сельсовета от 25 декабря 2024 года 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</si>
</sst>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"/>
    <numFmt numFmtId="165" formatCode="0;[Red]0"/>
    <numFmt numFmtId="166" formatCode="#,##0.00;[Red]\-#,##0.00;0.00"/>
    <numFmt numFmtId="167" formatCode="000"/>
    <numFmt numFmtId="168" formatCode="00"/>
    <numFmt numFmtId="169" formatCode="0000"/>
    <numFmt numFmtId="170" formatCode="0.00;[Red]0.00"/>
    <numFmt numFmtId="171" formatCode="0000000000"/>
    <numFmt numFmtId="172" formatCode="0000000"/>
    <numFmt numFmtId="173" formatCode="000000"/>
    <numFmt numFmtId="174" formatCode="#,##0.00;[Red]#,##0.00"/>
    <numFmt numFmtId="175" formatCode="#,##0.00_ ;[Red]\-#,##0.00\ "/>
    <numFmt numFmtId="176" formatCode="_-* #,##0.00_р_._-;\-* #,##0.00_р_._-;_-* &quot;-&quot;??_р_._-;_-@_-"/>
    <numFmt numFmtId="177" formatCode="_-* #,##0.0_р_._-;\-* #,##0.0_р_._-;_-* &quot;-&quot;??_р_._-;_-@_-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2" fillId="0" borderId="0"/>
    <xf numFmtId="0" fontId="7" fillId="0" borderId="0"/>
    <xf numFmtId="0" fontId="1" fillId="0" borderId="0"/>
    <xf numFmtId="0" fontId="35" fillId="0" borderId="0"/>
    <xf numFmtId="176" fontId="35" fillId="0" borderId="0" applyFont="0" applyFill="0" applyBorder="0" applyAlignment="0" applyProtection="0"/>
  </cellStyleXfs>
  <cellXfs count="689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0" fillId="0" borderId="0" xfId="0" applyFill="1"/>
    <xf numFmtId="3" fontId="9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center" vertical="top" wrapText="1"/>
    </xf>
    <xf numFmtId="0" fontId="12" fillId="2" borderId="1" xfId="4" applyFont="1" applyFill="1" applyBorder="1" applyAlignment="1">
      <alignment horizontal="left" vertical="top" wrapText="1"/>
    </xf>
    <xf numFmtId="49" fontId="12" fillId="2" borderId="1" xfId="4" applyNumberFormat="1" applyFont="1" applyFill="1" applyBorder="1" applyAlignment="1" applyProtection="1">
      <alignment horizontal="center" wrapText="1"/>
      <protection locked="0"/>
    </xf>
    <xf numFmtId="4" fontId="0" fillId="0" borderId="0" xfId="0" applyNumberFormat="1"/>
    <xf numFmtId="164" fontId="9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5" fillId="3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12" fillId="0" borderId="7" xfId="0" applyNumberFormat="1" applyFont="1" applyBorder="1" applyAlignment="1">
      <alignment horizontal="center" wrapText="1"/>
    </xf>
    <xf numFmtId="1" fontId="12" fillId="0" borderId="6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8" fillId="0" borderId="8" xfId="1" applyNumberFormat="1" applyFont="1" applyFill="1" applyBorder="1" applyAlignment="1" applyProtection="1">
      <protection hidden="1"/>
    </xf>
    <xf numFmtId="4" fontId="18" fillId="0" borderId="9" xfId="1" applyNumberFormat="1" applyFont="1" applyFill="1" applyBorder="1" applyAlignment="1" applyProtection="1">
      <protection hidden="1"/>
    </xf>
    <xf numFmtId="0" fontId="18" fillId="0" borderId="9" xfId="1" applyNumberFormat="1" applyFont="1" applyFill="1" applyBorder="1" applyAlignment="1" applyProtection="1">
      <protection hidden="1"/>
    </xf>
    <xf numFmtId="0" fontId="18" fillId="0" borderId="9" xfId="1" applyNumberFormat="1" applyFont="1" applyFill="1" applyBorder="1" applyAlignment="1" applyProtection="1">
      <alignment horizontal="center"/>
      <protection hidden="1"/>
    </xf>
    <xf numFmtId="166" fontId="19" fillId="0" borderId="1" xfId="1" applyNumberFormat="1" applyFont="1" applyFill="1" applyBorder="1" applyAlignment="1" applyProtection="1">
      <protection hidden="1"/>
    </xf>
    <xf numFmtId="167" fontId="19" fillId="0" borderId="1" xfId="1" applyNumberFormat="1" applyFont="1" applyFill="1" applyBorder="1" applyAlignment="1" applyProtection="1">
      <alignment horizontal="center"/>
      <protection hidden="1"/>
    </xf>
    <xf numFmtId="168" fontId="19" fillId="0" borderId="1" xfId="1" applyNumberFormat="1" applyFont="1" applyFill="1" applyBorder="1" applyAlignment="1" applyProtection="1">
      <alignment horizontal="center"/>
      <protection hidden="1"/>
    </xf>
    <xf numFmtId="167" fontId="19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8" fillId="0" borderId="1" xfId="1" applyNumberFormat="1" applyFont="1" applyFill="1" applyBorder="1" applyAlignment="1" applyProtection="1"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8" fontId="18" fillId="0" borderId="1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left" vertical="distributed" wrapText="1"/>
      <protection hidden="1"/>
    </xf>
    <xf numFmtId="166" fontId="19" fillId="0" borderId="15" xfId="1" applyNumberFormat="1" applyFont="1" applyFill="1" applyBorder="1" applyAlignment="1" applyProtection="1">
      <protection hidden="1"/>
    </xf>
    <xf numFmtId="166" fontId="19" fillId="0" borderId="14" xfId="1" applyNumberFormat="1" applyFont="1" applyFill="1" applyBorder="1" applyAlignment="1" applyProtection="1">
      <protection hidden="1"/>
    </xf>
    <xf numFmtId="168" fontId="19" fillId="0" borderId="14" xfId="1" applyNumberFormat="1" applyFont="1" applyFill="1" applyBorder="1" applyAlignment="1" applyProtection="1">
      <alignment horizontal="center"/>
      <protection hidden="1"/>
    </xf>
    <xf numFmtId="166" fontId="18" fillId="0" borderId="15" xfId="1" applyNumberFormat="1" applyFont="1" applyFill="1" applyBorder="1" applyAlignment="1" applyProtection="1">
      <protection hidden="1"/>
    </xf>
    <xf numFmtId="166" fontId="18" fillId="0" borderId="14" xfId="1" applyNumberFormat="1" applyFont="1" applyFill="1" applyBorder="1" applyAlignment="1" applyProtection="1">
      <protection hidden="1"/>
    </xf>
    <xf numFmtId="168" fontId="18" fillId="0" borderId="14" xfId="1" applyNumberFormat="1" applyFont="1" applyFill="1" applyBorder="1" applyAlignment="1" applyProtection="1">
      <alignment horizontal="center"/>
      <protection hidden="1"/>
    </xf>
    <xf numFmtId="0" fontId="20" fillId="0" borderId="0" xfId="1" applyFont="1"/>
    <xf numFmtId="0" fontId="5" fillId="0" borderId="0" xfId="1" applyBorder="1"/>
    <xf numFmtId="166" fontId="18" fillId="0" borderId="19" xfId="1" applyNumberFormat="1" applyFont="1" applyFill="1" applyBorder="1" applyAlignment="1" applyProtection="1">
      <protection hidden="1"/>
    </xf>
    <xf numFmtId="166" fontId="18" fillId="0" borderId="20" xfId="1" applyNumberFormat="1" applyFont="1" applyFill="1" applyBorder="1" applyAlignment="1" applyProtection="1">
      <protection hidden="1"/>
    </xf>
    <xf numFmtId="168" fontId="18" fillId="0" borderId="20" xfId="1" applyNumberFormat="1" applyFont="1" applyFill="1" applyBorder="1" applyAlignment="1" applyProtection="1">
      <alignment horizontal="center"/>
      <protection hidden="1"/>
    </xf>
    <xf numFmtId="168" fontId="18" fillId="0" borderId="2" xfId="1" applyNumberFormat="1" applyFont="1" applyFill="1" applyBorder="1" applyAlignment="1" applyProtection="1">
      <alignment horizontal="center"/>
      <protection hidden="1"/>
    </xf>
    <xf numFmtId="4" fontId="18" fillId="0" borderId="19" xfId="1" applyNumberFormat="1" applyFont="1" applyFill="1" applyBorder="1" applyAlignment="1" applyProtection="1">
      <alignment horizontal="right" vertical="center"/>
      <protection hidden="1"/>
    </xf>
    <xf numFmtId="4" fontId="18" fillId="0" borderId="2" xfId="1" applyNumberFormat="1" applyFont="1" applyFill="1" applyBorder="1" applyAlignment="1" applyProtection="1">
      <alignment horizontal="right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6" xfId="1" applyNumberFormat="1" applyFont="1" applyFill="1" applyBorder="1" applyAlignment="1" applyProtection="1">
      <alignment horizontal="center" vertical="center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1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8" fillId="0" borderId="0" xfId="1" applyNumberFormat="1" applyFont="1" applyFill="1" applyAlignment="1" applyProtection="1">
      <alignment horizontal="right"/>
      <protection hidden="1"/>
    </xf>
    <xf numFmtId="0" fontId="20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6" fontId="3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169" fontId="4" fillId="0" borderId="0" xfId="1" applyNumberFormat="1" applyFont="1" applyFill="1" applyAlignment="1" applyProtection="1">
      <protection hidden="1"/>
    </xf>
    <xf numFmtId="0" fontId="19" fillId="0" borderId="0" xfId="1" applyNumberFormat="1" applyFont="1" applyFill="1" applyAlignment="1" applyProtection="1">
      <protection hidden="1"/>
    </xf>
    <xf numFmtId="166" fontId="19" fillId="0" borderId="0" xfId="2" applyNumberFormat="1" applyFont="1" applyFill="1" applyAlignment="1" applyProtection="1">
      <protection hidden="1"/>
    </xf>
    <xf numFmtId="0" fontId="19" fillId="0" borderId="0" xfId="2" applyNumberFormat="1" applyFont="1" applyFill="1" applyAlignment="1" applyProtection="1">
      <protection hidden="1"/>
    </xf>
    <xf numFmtId="0" fontId="19" fillId="0" borderId="0" xfId="1" applyFont="1" applyAlignment="1" applyProtection="1">
      <alignment horizontal="left"/>
      <protection hidden="1"/>
    </xf>
    <xf numFmtId="170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2" fillId="0" borderId="0" xfId="1" applyNumberFormat="1" applyFont="1" applyFill="1" applyAlignment="1" applyProtection="1">
      <protection hidden="1"/>
    </xf>
    <xf numFmtId="4" fontId="23" fillId="0" borderId="1" xfId="1" applyNumberFormat="1" applyFont="1" applyFill="1" applyBorder="1" applyAlignment="1" applyProtection="1">
      <protection hidden="1"/>
    </xf>
    <xf numFmtId="3" fontId="23" fillId="0" borderId="1" xfId="1" applyNumberFormat="1" applyFont="1" applyFill="1" applyBorder="1" applyAlignment="1" applyProtection="1">
      <protection hidden="1"/>
    </xf>
    <xf numFmtId="0" fontId="23" fillId="0" borderId="1" xfId="1" applyNumberFormat="1" applyFont="1" applyFill="1" applyBorder="1" applyAlignment="1" applyProtection="1">
      <alignment horizontal="right"/>
      <protection hidden="1"/>
    </xf>
    <xf numFmtId="171" fontId="23" fillId="0" borderId="1" xfId="1" applyNumberFormat="1" applyFont="1" applyFill="1" applyBorder="1" applyAlignment="1" applyProtection="1">
      <alignment horizontal="right"/>
      <protection hidden="1"/>
    </xf>
    <xf numFmtId="0" fontId="23" fillId="0" borderId="1" xfId="1" applyNumberFormat="1" applyFont="1" applyFill="1" applyBorder="1" applyAlignment="1" applyProtection="1">
      <protection hidden="1"/>
    </xf>
    <xf numFmtId="0" fontId="5" fillId="0" borderId="32" xfId="1" applyBorder="1" applyAlignment="1" applyProtection="1">
      <alignment horizontal="justify" vertical="justify"/>
      <protection hidden="1"/>
    </xf>
    <xf numFmtId="0" fontId="22" fillId="0" borderId="0" xfId="1" applyNumberFormat="1" applyFont="1" applyFill="1" applyBorder="1" applyAlignment="1" applyProtection="1"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4" fontId="22" fillId="0" borderId="1" xfId="1" applyNumberFormat="1" applyFont="1" applyFill="1" applyBorder="1" applyAlignment="1" applyProtection="1">
      <protection hidden="1"/>
    </xf>
    <xf numFmtId="0" fontId="23" fillId="0" borderId="1" xfId="1" applyFont="1" applyBorder="1"/>
    <xf numFmtId="167" fontId="22" fillId="0" borderId="1" xfId="1" applyNumberFormat="1" applyFont="1" applyBorder="1"/>
    <xf numFmtId="0" fontId="24" fillId="0" borderId="1" xfId="5" applyFont="1" applyBorder="1" applyAlignment="1">
      <alignment horizontal="right"/>
    </xf>
    <xf numFmtId="168" fontId="22" fillId="0" borderId="1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72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0" fontId="24" fillId="0" borderId="1" xfId="5" applyFont="1" applyBorder="1"/>
    <xf numFmtId="167" fontId="23" fillId="0" borderId="1" xfId="1" applyNumberFormat="1" applyFont="1" applyBorder="1"/>
    <xf numFmtId="171" fontId="23" fillId="0" borderId="1" xfId="1" applyNumberFormat="1" applyFont="1" applyFill="1" applyBorder="1"/>
    <xf numFmtId="168" fontId="23" fillId="0" borderId="1" xfId="1" applyNumberFormat="1" applyFont="1" applyFill="1" applyBorder="1" applyAlignment="1" applyProtection="1">
      <protection hidden="1"/>
    </xf>
    <xf numFmtId="169" fontId="23" fillId="0" borderId="1" xfId="1" applyNumberFormat="1" applyFont="1" applyFill="1" applyBorder="1" applyAlignment="1" applyProtection="1">
      <protection hidden="1"/>
    </xf>
    <xf numFmtId="169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2" fillId="0" borderId="1" xfId="1" applyFont="1" applyBorder="1"/>
    <xf numFmtId="173" fontId="22" fillId="0" borderId="1" xfId="1" applyNumberFormat="1" applyFont="1" applyFill="1" applyBorder="1"/>
    <xf numFmtId="169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3" fillId="0" borderId="33" xfId="1" applyNumberFormat="1" applyFont="1" applyFill="1" applyBorder="1" applyAlignment="1" applyProtection="1">
      <alignment horizontal="justify" vertical="justify" wrapText="1"/>
      <protection hidden="1"/>
    </xf>
    <xf numFmtId="169" fontId="23" fillId="0" borderId="18" xfId="1" applyNumberFormat="1" applyFont="1" applyFill="1" applyBorder="1" applyAlignment="1" applyProtection="1">
      <alignment horizontal="justify" vertical="justify" wrapText="1"/>
      <protection hidden="1"/>
    </xf>
    <xf numFmtId="4" fontId="23" fillId="0" borderId="1" xfId="1" applyNumberFormat="1" applyFont="1" applyFill="1" applyBorder="1"/>
    <xf numFmtId="3" fontId="23" fillId="0" borderId="1" xfId="1" applyNumberFormat="1" applyFont="1" applyBorder="1"/>
    <xf numFmtId="167" fontId="23" fillId="0" borderId="13" xfId="1" applyNumberFormat="1" applyFont="1" applyFill="1" applyBorder="1" applyAlignment="1" applyProtection="1">
      <alignment horizontal="left" vertical="justify" wrapText="1"/>
      <protection hidden="1"/>
    </xf>
    <xf numFmtId="3" fontId="22" fillId="0" borderId="1" xfId="1" applyNumberFormat="1" applyFont="1" applyFill="1" applyBorder="1"/>
    <xf numFmtId="0" fontId="22" fillId="0" borderId="1" xfId="1" applyFont="1" applyFill="1" applyBorder="1"/>
    <xf numFmtId="0" fontId="24" fillId="0" borderId="1" xfId="5" applyFont="1" applyFill="1" applyBorder="1" applyAlignment="1">
      <alignment horizontal="right"/>
    </xf>
    <xf numFmtId="172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5" applyFont="1" applyBorder="1" applyAlignment="1">
      <alignment vertical="distributed"/>
    </xf>
    <xf numFmtId="169" fontId="23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" xfId="1" applyNumberFormat="1" applyFont="1" applyFill="1" applyBorder="1"/>
    <xf numFmtId="3" fontId="22" fillId="0" borderId="1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right"/>
      <protection hidden="1"/>
    </xf>
    <xf numFmtId="169" fontId="23" fillId="0" borderId="34" xfId="1" applyNumberFormat="1" applyFont="1" applyFill="1" applyBorder="1" applyAlignment="1" applyProtection="1">
      <alignment horizontal="justify" vertical="justify" wrapText="1"/>
      <protection hidden="1"/>
    </xf>
    <xf numFmtId="169" fontId="23" fillId="0" borderId="35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4" xfId="1" applyNumberFormat="1" applyFont="1" applyFill="1" applyBorder="1" applyAlignment="1" applyProtection="1">
      <protection hidden="1"/>
    </xf>
    <xf numFmtId="166" fontId="22" fillId="0" borderId="5" xfId="1" applyNumberFormat="1" applyFont="1" applyFill="1" applyBorder="1" applyAlignment="1" applyProtection="1">
      <protection hidden="1"/>
    </xf>
    <xf numFmtId="167" fontId="23" fillId="0" borderId="1" xfId="1" applyNumberFormat="1" applyFont="1" applyFill="1" applyBorder="1" applyAlignment="1" applyProtection="1">
      <alignment horizontal="right"/>
      <protection hidden="1"/>
    </xf>
    <xf numFmtId="169" fontId="22" fillId="0" borderId="13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23" fillId="0" borderId="14" xfId="1" applyNumberFormat="1" applyFont="1" applyFill="1" applyBorder="1" applyAlignment="1" applyProtection="1">
      <alignment horizontal="right"/>
      <protection hidden="1"/>
    </xf>
    <xf numFmtId="168" fontId="23" fillId="0" borderId="14" xfId="1" applyNumberFormat="1" applyFont="1" applyFill="1" applyBorder="1" applyAlignment="1" applyProtection="1">
      <protection hidden="1"/>
    </xf>
    <xf numFmtId="3" fontId="23" fillId="3" borderId="1" xfId="1" applyNumberFormat="1" applyFont="1" applyFill="1" applyBorder="1" applyAlignment="1" applyProtection="1">
      <protection hidden="1"/>
    </xf>
    <xf numFmtId="166" fontId="22" fillId="3" borderId="14" xfId="1" applyNumberFormat="1" applyFont="1" applyFill="1" applyBorder="1" applyAlignment="1" applyProtection="1">
      <protection hidden="1"/>
    </xf>
    <xf numFmtId="166" fontId="22" fillId="3" borderId="1" xfId="1" applyNumberFormat="1" applyFont="1" applyFill="1" applyBorder="1" applyAlignment="1" applyProtection="1">
      <protection hidden="1"/>
    </xf>
    <xf numFmtId="166" fontId="22" fillId="3" borderId="5" xfId="1" applyNumberFormat="1" applyFont="1" applyFill="1" applyBorder="1" applyAlignment="1" applyProtection="1">
      <protection hidden="1"/>
    </xf>
    <xf numFmtId="167" fontId="23" fillId="3" borderId="1" xfId="1" applyNumberFormat="1" applyFont="1" applyFill="1" applyBorder="1" applyAlignment="1" applyProtection="1">
      <alignment horizontal="right"/>
      <protection hidden="1"/>
    </xf>
    <xf numFmtId="171" fontId="23" fillId="3" borderId="14" xfId="1" applyNumberFormat="1" applyFont="1" applyFill="1" applyBorder="1" applyAlignment="1" applyProtection="1">
      <alignment horizontal="right"/>
      <protection hidden="1"/>
    </xf>
    <xf numFmtId="168" fontId="23" fillId="3" borderId="14" xfId="1" applyNumberFormat="1" applyFont="1" applyFill="1" applyBorder="1" applyAlignment="1" applyProtection="1">
      <protection hidden="1"/>
    </xf>
    <xf numFmtId="169" fontId="22" fillId="3" borderId="13" xfId="1" applyNumberFormat="1" applyFont="1" applyFill="1" applyBorder="1" applyAlignment="1" applyProtection="1">
      <protection hidden="1"/>
    </xf>
    <xf numFmtId="168" fontId="22" fillId="0" borderId="14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14" xfId="1" applyNumberFormat="1" applyFont="1" applyFill="1" applyBorder="1" applyAlignment="1" applyProtection="1">
      <alignment horizontal="right"/>
      <protection hidden="1"/>
    </xf>
    <xf numFmtId="172" fontId="22" fillId="0" borderId="13" xfId="1" applyNumberFormat="1" applyFont="1" applyFill="1" applyBorder="1" applyAlignment="1" applyProtection="1">
      <alignment horizontal="justify" vertical="justify" wrapText="1"/>
      <protection hidden="1"/>
    </xf>
    <xf numFmtId="172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23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2" fillId="3" borderId="1" xfId="1" applyNumberFormat="1" applyFont="1" applyFill="1" applyBorder="1" applyAlignment="1" applyProtection="1">
      <alignment horizontal="right"/>
      <protection hidden="1"/>
    </xf>
    <xf numFmtId="168" fontId="22" fillId="3" borderId="14" xfId="1" applyNumberFormat="1" applyFont="1" applyFill="1" applyBorder="1" applyAlignment="1" applyProtection="1">
      <protection hidden="1"/>
    </xf>
    <xf numFmtId="172" fontId="22" fillId="3" borderId="13" xfId="1" applyNumberFormat="1" applyFont="1" applyFill="1" applyBorder="1" applyAlignment="1" applyProtection="1">
      <alignment horizontal="justify" vertical="justify" wrapText="1"/>
      <protection hidden="1"/>
    </xf>
    <xf numFmtId="172" fontId="22" fillId="3" borderId="5" xfId="1" applyNumberFormat="1" applyFont="1" applyFill="1" applyBorder="1" applyAlignment="1" applyProtection="1">
      <alignment horizontal="justify" vertical="justify" wrapText="1"/>
      <protection hidden="1"/>
    </xf>
    <xf numFmtId="169" fontId="23" fillId="3" borderId="5" xfId="1" applyNumberFormat="1" applyFont="1" applyFill="1" applyBorder="1" applyAlignment="1" applyProtection="1">
      <alignment horizontal="justify" vertical="justify" wrapText="1"/>
      <protection hidden="1"/>
    </xf>
    <xf numFmtId="167" fontId="22" fillId="3" borderId="1" xfId="1" applyNumberFormat="1" applyFont="1" applyFill="1" applyBorder="1" applyAlignment="1" applyProtection="1">
      <alignment horizontal="justify" vertical="justify" wrapText="1"/>
      <protection hidden="1"/>
    </xf>
    <xf numFmtId="172" fontId="22" fillId="3" borderId="14" xfId="1" applyNumberFormat="1" applyFont="1" applyFill="1" applyBorder="1" applyAlignment="1" applyProtection="1">
      <alignment horizontal="justify" vertical="justify" wrapText="1"/>
      <protection hidden="1"/>
    </xf>
    <xf numFmtId="172" fontId="22" fillId="3" borderId="1" xfId="1" applyNumberFormat="1" applyFont="1" applyFill="1" applyBorder="1" applyAlignment="1" applyProtection="1">
      <alignment horizontal="justify" vertical="justify" wrapText="1"/>
      <protection hidden="1"/>
    </xf>
    <xf numFmtId="169" fontId="23" fillId="3" borderId="1" xfId="1" applyNumberFormat="1" applyFont="1" applyFill="1" applyBorder="1" applyAlignment="1" applyProtection="1">
      <alignment horizontal="justify" vertical="justify" wrapText="1"/>
      <protection hidden="1"/>
    </xf>
    <xf numFmtId="168" fontId="22" fillId="3" borderId="1" xfId="1" applyNumberFormat="1" applyFont="1" applyFill="1" applyBorder="1" applyAlignment="1" applyProtection="1">
      <protection hidden="1"/>
    </xf>
    <xf numFmtId="169" fontId="22" fillId="3" borderId="1" xfId="1" applyNumberFormat="1" applyFont="1" applyFill="1" applyBorder="1" applyAlignment="1" applyProtection="1">
      <protection hidden="1"/>
    </xf>
    <xf numFmtId="168" fontId="23" fillId="3" borderId="1" xfId="1" applyNumberFormat="1" applyFont="1" applyFill="1" applyBorder="1" applyAlignment="1" applyProtection="1">
      <protection hidden="1"/>
    </xf>
    <xf numFmtId="0" fontId="24" fillId="0" borderId="14" xfId="5" applyFont="1" applyBorder="1"/>
    <xf numFmtId="0" fontId="22" fillId="0" borderId="1" xfId="1" applyFont="1" applyBorder="1" applyAlignment="1">
      <alignment wrapText="1"/>
    </xf>
    <xf numFmtId="4" fontId="5" fillId="0" borderId="0" xfId="1" applyNumberFormat="1"/>
    <xf numFmtId="166" fontId="23" fillId="0" borderId="14" xfId="1" applyNumberFormat="1" applyFont="1" applyFill="1" applyBorder="1" applyAlignment="1" applyProtection="1">
      <protection hidden="1"/>
    </xf>
    <xf numFmtId="166" fontId="23" fillId="0" borderId="1" xfId="1" applyNumberFormat="1" applyFont="1" applyFill="1" applyBorder="1" applyAlignment="1" applyProtection="1">
      <protection hidden="1"/>
    </xf>
    <xf numFmtId="166" fontId="23" fillId="0" borderId="5" xfId="1" applyNumberFormat="1" applyFont="1" applyFill="1" applyBorder="1" applyAlignment="1" applyProtection="1">
      <protection hidden="1"/>
    </xf>
    <xf numFmtId="171" fontId="25" fillId="0" borderId="14" xfId="5" applyNumberFormat="1" applyFont="1" applyBorder="1"/>
    <xf numFmtId="169" fontId="23" fillId="0" borderId="13" xfId="1" applyNumberFormat="1" applyFont="1" applyFill="1" applyBorder="1" applyAlignment="1" applyProtection="1">
      <protection hidden="1"/>
    </xf>
    <xf numFmtId="171" fontId="24" fillId="0" borderId="14" xfId="5" applyNumberFormat="1" applyFont="1" applyBorder="1" applyAlignment="1">
      <alignment horizontal="right"/>
    </xf>
    <xf numFmtId="167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0" xfId="1" applyNumberFormat="1" applyFont="1" applyFill="1" applyAlignment="1" applyProtection="1">
      <protection hidden="1"/>
    </xf>
    <xf numFmtId="174" fontId="23" fillId="0" borderId="1" xfId="1" applyNumberFormat="1" applyFont="1" applyFill="1" applyBorder="1" applyAlignment="1" applyProtection="1">
      <alignment horizontal="right" wrapText="1"/>
      <protection hidden="1"/>
    </xf>
    <xf numFmtId="170" fontId="23" fillId="0" borderId="1" xfId="1" applyNumberFormat="1" applyFont="1" applyFill="1" applyBorder="1" applyAlignment="1" applyProtection="1">
      <alignment horizontal="center"/>
      <protection hidden="1"/>
    </xf>
    <xf numFmtId="170" fontId="23" fillId="0" borderId="1" xfId="1" applyNumberFormat="1" applyFont="1" applyFill="1" applyBorder="1" applyAlignment="1" applyProtection="1">
      <alignment horizontal="center" wrapText="1"/>
      <protection hidden="1"/>
    </xf>
    <xf numFmtId="0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3" fillId="0" borderId="1" xfId="1" applyNumberFormat="1" applyFont="1" applyFill="1" applyBorder="1" applyAlignment="1" applyProtection="1">
      <alignment horizontal="center"/>
      <protection hidden="1"/>
    </xf>
    <xf numFmtId="0" fontId="23" fillId="0" borderId="1" xfId="1" applyNumberFormat="1" applyFont="1" applyFill="1" applyBorder="1" applyAlignment="1" applyProtection="1">
      <alignment horizontal="right" vertical="top" wrapText="1"/>
      <protection hidden="1"/>
    </xf>
    <xf numFmtId="0" fontId="5" fillId="0" borderId="0" xfId="1" applyProtection="1"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6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170" fontId="20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right"/>
      <protection hidden="1"/>
    </xf>
    <xf numFmtId="0" fontId="20" fillId="0" borderId="0" xfId="1" applyNumberFormat="1" applyFont="1" applyFill="1" applyAlignment="1" applyProtection="1">
      <alignment horizontal="center"/>
      <protection hidden="1"/>
    </xf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0" fontId="20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7" fillId="0" borderId="0" xfId="1" applyNumberFormat="1" applyFont="1" applyFill="1" applyAlignment="1" applyProtection="1">
      <alignment horizontal="centerContinuous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5"/>
    <xf numFmtId="0" fontId="1" fillId="0" borderId="0" xfId="5" applyFill="1"/>
    <xf numFmtId="0" fontId="1" fillId="0" borderId="0" xfId="5" applyAlignment="1">
      <alignment horizontal="left"/>
    </xf>
    <xf numFmtId="4" fontId="28" fillId="0" borderId="36" xfId="1" applyNumberFormat="1" applyFont="1" applyFill="1" applyBorder="1" applyAlignment="1" applyProtection="1">
      <protection hidden="1"/>
    </xf>
    <xf numFmtId="4" fontId="28" fillId="0" borderId="37" xfId="1" applyNumberFormat="1" applyFont="1" applyFill="1" applyBorder="1" applyAlignment="1" applyProtection="1">
      <protection hidden="1"/>
    </xf>
    <xf numFmtId="0" fontId="28" fillId="0" borderId="37" xfId="1" applyNumberFormat="1" applyFont="1" applyFill="1" applyBorder="1" applyAlignment="1" applyProtection="1">
      <alignment horizontal="right" wrapText="1"/>
      <protection hidden="1"/>
    </xf>
    <xf numFmtId="0" fontId="28" fillId="0" borderId="41" xfId="1" applyNumberFormat="1" applyFont="1" applyFill="1" applyBorder="1" applyAlignment="1" applyProtection="1">
      <alignment horizontal="justify" vertical="justify"/>
      <protection hidden="1"/>
    </xf>
    <xf numFmtId="166" fontId="29" fillId="0" borderId="42" xfId="1" applyNumberFormat="1" applyFont="1" applyFill="1" applyBorder="1" applyAlignment="1" applyProtection="1">
      <protection hidden="1"/>
    </xf>
    <xf numFmtId="166" fontId="29" fillId="0" borderId="34" xfId="1" applyNumberFormat="1" applyFont="1" applyFill="1" applyBorder="1" applyAlignment="1" applyProtection="1">
      <protection hidden="1"/>
    </xf>
    <xf numFmtId="167" fontId="29" fillId="0" borderId="34" xfId="1" applyNumberFormat="1" applyFont="1" applyFill="1" applyBorder="1" applyAlignment="1" applyProtection="1">
      <alignment horizontal="right" wrapText="1"/>
      <protection hidden="1"/>
    </xf>
    <xf numFmtId="171" fontId="29" fillId="0" borderId="34" xfId="1" applyNumberFormat="1" applyFont="1" applyFill="1" applyBorder="1" applyAlignment="1" applyProtection="1">
      <alignment horizontal="right"/>
      <protection hidden="1"/>
    </xf>
    <xf numFmtId="168" fontId="29" fillId="0" borderId="34" xfId="1" applyNumberFormat="1" applyFont="1" applyFill="1" applyBorder="1" applyAlignment="1" applyProtection="1">
      <alignment wrapText="1"/>
      <protection hidden="1"/>
    </xf>
    <xf numFmtId="167" fontId="29" fillId="0" borderId="34" xfId="1" applyNumberFormat="1" applyFont="1" applyFill="1" applyBorder="1" applyAlignment="1" applyProtection="1">
      <alignment wrapText="1"/>
      <protection hidden="1"/>
    </xf>
    <xf numFmtId="167" fontId="29" fillId="0" borderId="1" xfId="1" applyNumberFormat="1" applyFont="1" applyFill="1" applyBorder="1" applyAlignment="1" applyProtection="1">
      <alignment vertical="justify" wrapText="1"/>
      <protection hidden="1"/>
    </xf>
    <xf numFmtId="167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9" fillId="0" borderId="15" xfId="1" applyNumberFormat="1" applyFont="1" applyFill="1" applyBorder="1" applyAlignment="1" applyProtection="1">
      <protection hidden="1"/>
    </xf>
    <xf numFmtId="0" fontId="30" fillId="0" borderId="1" xfId="5" applyFont="1" applyBorder="1"/>
    <xf numFmtId="167" fontId="29" fillId="0" borderId="1" xfId="1" applyNumberFormat="1" applyFont="1" applyFill="1" applyBorder="1" applyAlignment="1" applyProtection="1">
      <alignment wrapText="1"/>
      <protection hidden="1"/>
    </xf>
    <xf numFmtId="166" fontId="28" fillId="0" borderId="42" xfId="1" applyNumberFormat="1" applyFont="1" applyFill="1" applyBorder="1" applyAlignment="1" applyProtection="1">
      <protection hidden="1"/>
    </xf>
    <xf numFmtId="166" fontId="28" fillId="0" borderId="34" xfId="1" applyNumberFormat="1" applyFont="1" applyFill="1" applyBorder="1" applyAlignment="1" applyProtection="1">
      <protection hidden="1"/>
    </xf>
    <xf numFmtId="167" fontId="28" fillId="0" borderId="34" xfId="1" applyNumberFormat="1" applyFont="1" applyFill="1" applyBorder="1" applyAlignment="1" applyProtection="1">
      <alignment horizontal="right" wrapText="1"/>
      <protection hidden="1"/>
    </xf>
    <xf numFmtId="171" fontId="28" fillId="0" borderId="1" xfId="1" applyNumberFormat="1" applyFont="1" applyFill="1" applyBorder="1" applyAlignment="1" applyProtection="1">
      <alignment horizontal="right"/>
      <protection hidden="1"/>
    </xf>
    <xf numFmtId="168" fontId="28" fillId="0" borderId="34" xfId="1" applyNumberFormat="1" applyFont="1" applyFill="1" applyBorder="1" applyAlignment="1" applyProtection="1">
      <alignment wrapText="1"/>
      <protection hidden="1"/>
    </xf>
    <xf numFmtId="167" fontId="28" fillId="0" borderId="1" xfId="1" applyNumberFormat="1" applyFont="1" applyFill="1" applyBorder="1" applyAlignment="1" applyProtection="1">
      <alignment wrapText="1"/>
      <protection hidden="1"/>
    </xf>
    <xf numFmtId="166" fontId="29" fillId="0" borderId="1" xfId="1" applyNumberFormat="1" applyFont="1" applyFill="1" applyBorder="1" applyAlignment="1" applyProtection="1">
      <protection hidden="1"/>
    </xf>
    <xf numFmtId="167" fontId="29" fillId="0" borderId="1" xfId="1" applyNumberFormat="1" applyFont="1" applyFill="1" applyBorder="1" applyAlignment="1" applyProtection="1">
      <alignment horizontal="right" wrapText="1"/>
      <protection hidden="1"/>
    </xf>
    <xf numFmtId="171" fontId="29" fillId="0" borderId="1" xfId="1" applyNumberFormat="1" applyFont="1" applyFill="1" applyBorder="1" applyAlignment="1" applyProtection="1">
      <alignment horizontal="right"/>
      <protection hidden="1"/>
    </xf>
    <xf numFmtId="168" fontId="29" fillId="0" borderId="1" xfId="1" applyNumberFormat="1" applyFont="1" applyFill="1" applyBorder="1" applyAlignment="1" applyProtection="1">
      <alignment wrapText="1"/>
      <protection hidden="1"/>
    </xf>
    <xf numFmtId="167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33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4" xfId="1" applyNumberFormat="1" applyFont="1" applyFill="1" applyBorder="1" applyAlignment="1" applyProtection="1">
      <alignment horizontal="justify" vertical="justify" wrapText="1"/>
      <protection hidden="1"/>
    </xf>
    <xf numFmtId="166" fontId="28" fillId="0" borderId="15" xfId="1" applyNumberFormat="1" applyFont="1" applyFill="1" applyBorder="1" applyAlignment="1" applyProtection="1">
      <protection hidden="1"/>
    </xf>
    <xf numFmtId="166" fontId="28" fillId="0" borderId="1" xfId="1" applyNumberFormat="1" applyFont="1" applyFill="1" applyBorder="1" applyAlignment="1" applyProtection="1">
      <protection hidden="1"/>
    </xf>
    <xf numFmtId="167" fontId="28" fillId="0" borderId="1" xfId="1" applyNumberFormat="1" applyFont="1" applyFill="1" applyBorder="1" applyAlignment="1" applyProtection="1">
      <alignment horizontal="right" wrapText="1"/>
      <protection hidden="1"/>
    </xf>
    <xf numFmtId="168" fontId="28" fillId="0" borderId="1" xfId="1" applyNumberFormat="1" applyFont="1" applyFill="1" applyBorder="1" applyAlignment="1" applyProtection="1">
      <alignment wrapText="1"/>
      <protection hidden="1"/>
    </xf>
    <xf numFmtId="0" fontId="30" fillId="0" borderId="1" xfId="5" applyFont="1" applyFill="1" applyBorder="1" applyAlignment="1">
      <alignment horizontal="right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5" applyFont="1" applyBorder="1" applyAlignment="1">
      <alignment horizontal="right"/>
    </xf>
    <xf numFmtId="167" fontId="29" fillId="3" borderId="1" xfId="1" applyNumberFormat="1" applyFont="1" applyFill="1" applyBorder="1" applyAlignment="1" applyProtection="1">
      <alignment horizontal="right" wrapText="1"/>
      <protection hidden="1"/>
    </xf>
    <xf numFmtId="168" fontId="29" fillId="3" borderId="1" xfId="1" applyNumberFormat="1" applyFont="1" applyFill="1" applyBorder="1" applyAlignment="1" applyProtection="1">
      <alignment wrapText="1"/>
      <protection hidden="1"/>
    </xf>
    <xf numFmtId="167" fontId="29" fillId="3" borderId="1" xfId="1" applyNumberFormat="1" applyFont="1" applyFill="1" applyBorder="1" applyAlignment="1" applyProtection="1">
      <alignment wrapText="1"/>
      <protection hidden="1"/>
    </xf>
    <xf numFmtId="172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3" borderId="1" xfId="1" applyNumberFormat="1" applyFont="1" applyFill="1" applyBorder="1" applyAlignment="1" applyProtection="1">
      <alignment horizontal="right" wrapText="1"/>
      <protection hidden="1"/>
    </xf>
    <xf numFmtId="171" fontId="28" fillId="3" borderId="1" xfId="1" applyNumberFormat="1" applyFont="1" applyFill="1" applyBorder="1" applyAlignment="1" applyProtection="1">
      <alignment horizontal="right"/>
      <protection hidden="1"/>
    </xf>
    <xf numFmtId="167" fontId="28" fillId="3" borderId="1" xfId="1" applyNumberFormat="1" applyFont="1" applyFill="1" applyBorder="1" applyAlignment="1" applyProtection="1">
      <alignment wrapText="1"/>
      <protection hidden="1"/>
    </xf>
    <xf numFmtId="169" fontId="28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3" borderId="33" xfId="1" applyNumberFormat="1" applyFont="1" applyFill="1" applyBorder="1" applyAlignment="1" applyProtection="1">
      <alignment horizontal="justify" vertical="justify" wrapText="1"/>
      <protection hidden="1"/>
    </xf>
    <xf numFmtId="166" fontId="28" fillId="0" borderId="19" xfId="1" applyNumberFormat="1" applyFont="1" applyFill="1" applyBorder="1" applyAlignment="1" applyProtection="1">
      <protection hidden="1"/>
    </xf>
    <xf numFmtId="166" fontId="28" fillId="0" borderId="2" xfId="1" applyNumberFormat="1" applyFont="1" applyFill="1" applyBorder="1" applyAlignment="1" applyProtection="1">
      <protection hidden="1"/>
    </xf>
    <xf numFmtId="167" fontId="28" fillId="3" borderId="2" xfId="1" applyNumberFormat="1" applyFont="1" applyFill="1" applyBorder="1" applyAlignment="1" applyProtection="1">
      <alignment horizontal="right" wrapText="1"/>
      <protection hidden="1"/>
    </xf>
    <xf numFmtId="171" fontId="28" fillId="3" borderId="2" xfId="1" applyNumberFormat="1" applyFont="1" applyFill="1" applyBorder="1" applyAlignment="1" applyProtection="1">
      <alignment horizontal="right"/>
      <protection hidden="1"/>
    </xf>
    <xf numFmtId="168" fontId="28" fillId="3" borderId="2" xfId="1" applyNumberFormat="1" applyFont="1" applyFill="1" applyBorder="1" applyAlignment="1" applyProtection="1">
      <alignment wrapText="1"/>
      <protection hidden="1"/>
    </xf>
    <xf numFmtId="167" fontId="28" fillId="3" borderId="2" xfId="1" applyNumberFormat="1" applyFont="1" applyFill="1" applyBorder="1" applyAlignment="1" applyProtection="1">
      <alignment wrapText="1"/>
      <protection hidden="1"/>
    </xf>
    <xf numFmtId="166" fontId="29" fillId="2" borderId="15" xfId="1" applyNumberFormat="1" applyFont="1" applyFill="1" applyBorder="1" applyAlignment="1" applyProtection="1">
      <protection hidden="1"/>
    </xf>
    <xf numFmtId="166" fontId="29" fillId="2" borderId="1" xfId="1" applyNumberFormat="1" applyFont="1" applyFill="1" applyBorder="1" applyAlignment="1" applyProtection="1">
      <protection hidden="1"/>
    </xf>
    <xf numFmtId="168" fontId="29" fillId="0" borderId="1" xfId="1" applyNumberFormat="1" applyFont="1" applyFill="1" applyBorder="1" applyAlignment="1" applyProtection="1">
      <alignment horizontal="right" vertical="top" wrapText="1"/>
      <protection hidden="1"/>
    </xf>
    <xf numFmtId="1" fontId="30" fillId="0" borderId="1" xfId="5" applyNumberFormat="1" applyFont="1" applyBorder="1"/>
    <xf numFmtId="0" fontId="1" fillId="0" borderId="0" xfId="5" applyFont="1"/>
    <xf numFmtId="172" fontId="2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9" fillId="3" borderId="14" xfId="1" applyNumberFormat="1" applyFont="1" applyFill="1" applyBorder="1" applyAlignment="1" applyProtection="1">
      <alignment vertical="justify" wrapText="1"/>
      <protection hidden="1"/>
    </xf>
    <xf numFmtId="171" fontId="30" fillId="0" borderId="1" xfId="5" applyNumberFormat="1" applyFont="1" applyBorder="1"/>
    <xf numFmtId="0" fontId="1" fillId="0" borderId="1" xfId="5" applyBorder="1" applyAlignment="1">
      <alignment horizontal="justify" vertical="justify" wrapText="1"/>
    </xf>
    <xf numFmtId="171" fontId="31" fillId="0" borderId="1" xfId="5" applyNumberFormat="1" applyFont="1" applyBorder="1"/>
    <xf numFmtId="167" fontId="28" fillId="0" borderId="13" xfId="1" applyNumberFormat="1" applyFont="1" applyFill="1" applyBorder="1" applyAlignment="1" applyProtection="1">
      <alignment horizontal="justify" vertical="justify" wrapText="1"/>
      <protection hidden="1"/>
    </xf>
    <xf numFmtId="171" fontId="30" fillId="0" borderId="1" xfId="5" applyNumberFormat="1" applyFont="1" applyBorder="1" applyAlignment="1">
      <alignment horizontal="right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8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44" xfId="1" applyNumberFormat="1" applyFont="1" applyFill="1" applyBorder="1" applyAlignment="1" applyProtection="1">
      <alignment horizontal="justify" vertical="justify" wrapText="1"/>
      <protection hidden="1"/>
    </xf>
    <xf numFmtId="169" fontId="28" fillId="0" borderId="44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45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0" xfId="5" applyNumberFormat="1"/>
    <xf numFmtId="166" fontId="1" fillId="0" borderId="0" xfId="5" applyNumberFormat="1"/>
    <xf numFmtId="4" fontId="31" fillId="0" borderId="46" xfId="5" applyNumberFormat="1" applyFont="1" applyFill="1" applyBorder="1" applyAlignment="1">
      <alignment horizontal="right" vertical="center" wrapText="1"/>
    </xf>
    <xf numFmtId="4" fontId="28" fillId="0" borderId="47" xfId="1" applyNumberFormat="1" applyFont="1" applyFill="1" applyBorder="1" applyAlignment="1" applyProtection="1">
      <alignment horizontal="right" vertical="center" wrapText="1"/>
      <protection hidden="1"/>
    </xf>
    <xf numFmtId="167" fontId="28" fillId="0" borderId="47" xfId="1" applyNumberFormat="1" applyFont="1" applyFill="1" applyBorder="1" applyAlignment="1" applyProtection="1">
      <alignment horizontal="right" vertical="center" wrapText="1"/>
      <protection hidden="1"/>
    </xf>
    <xf numFmtId="171" fontId="28" fillId="0" borderId="47" xfId="1" applyNumberFormat="1" applyFont="1" applyFill="1" applyBorder="1" applyAlignment="1" applyProtection="1">
      <alignment horizontal="right" vertical="center" wrapText="1"/>
      <protection hidden="1"/>
    </xf>
    <xf numFmtId="168" fontId="28" fillId="0" borderId="47" xfId="1" applyNumberFormat="1" applyFont="1" applyFill="1" applyBorder="1" applyAlignment="1" applyProtection="1">
      <alignment horizontal="right" vertical="center" wrapText="1"/>
      <protection hidden="1"/>
    </xf>
    <xf numFmtId="0" fontId="28" fillId="0" borderId="47" xfId="1" applyNumberFormat="1" applyFont="1" applyFill="1" applyBorder="1" applyAlignment="1" applyProtection="1">
      <alignment horizontal="right" vertical="center" wrapText="1"/>
      <protection hidden="1"/>
    </xf>
    <xf numFmtId="4" fontId="31" fillId="0" borderId="19" xfId="5" applyNumberFormat="1" applyFont="1" applyFill="1" applyBorder="1" applyAlignment="1">
      <alignment horizontal="right" vertical="center" wrapText="1"/>
    </xf>
    <xf numFmtId="4" fontId="28" fillId="0" borderId="2" xfId="1" applyNumberFormat="1" applyFont="1" applyFill="1" applyBorder="1" applyAlignment="1" applyProtection="1">
      <alignment horizontal="right" vertical="center" wrapText="1"/>
      <protection hidden="1"/>
    </xf>
    <xf numFmtId="167" fontId="28" fillId="0" borderId="2" xfId="1" applyNumberFormat="1" applyFont="1" applyFill="1" applyBorder="1" applyAlignment="1" applyProtection="1">
      <alignment horizontal="right" vertical="center" wrapText="1"/>
      <protection hidden="1"/>
    </xf>
    <xf numFmtId="171" fontId="28" fillId="0" borderId="2" xfId="1" applyNumberFormat="1" applyFont="1" applyFill="1" applyBorder="1" applyAlignment="1" applyProtection="1">
      <alignment horizontal="right" vertical="center" wrapText="1"/>
      <protection hidden="1"/>
    </xf>
    <xf numFmtId="168" fontId="28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28" fillId="0" borderId="2" xfId="1" applyNumberFormat="1" applyFont="1" applyFill="1" applyBorder="1" applyAlignment="1" applyProtection="1">
      <alignment horizontal="center" vertical="center"/>
      <protection hidden="1"/>
    </xf>
    <xf numFmtId="0" fontId="28" fillId="0" borderId="49" xfId="1" applyNumberFormat="1" applyFont="1" applyFill="1" applyBorder="1" applyAlignment="1" applyProtection="1">
      <alignment horizontal="center" vertical="center"/>
      <protection hidden="1"/>
    </xf>
    <xf numFmtId="0" fontId="31" fillId="0" borderId="46" xfId="5" applyFont="1" applyFill="1" applyBorder="1" applyAlignment="1">
      <alignment horizontal="center" vertical="center" wrapText="1"/>
    </xf>
    <xf numFmtId="0" fontId="28" fillId="0" borderId="47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5" applyFont="1" applyFill="1" applyAlignment="1">
      <alignment horizontal="right"/>
    </xf>
    <xf numFmtId="0" fontId="19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10" fillId="0" borderId="0" xfId="1" applyNumberFormat="1" applyFont="1" applyFill="1" applyAlignment="1" applyProtection="1">
      <alignment horizontal="justify" vertical="justify"/>
      <protection hidden="1"/>
    </xf>
    <xf numFmtId="0" fontId="30" fillId="0" borderId="0" xfId="5" applyFont="1" applyFill="1"/>
    <xf numFmtId="0" fontId="19" fillId="0" borderId="0" xfId="1" applyFont="1" applyFill="1"/>
    <xf numFmtId="0" fontId="19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alignment horizontal="justify" vertical="justify"/>
      <protection hidden="1"/>
    </xf>
    <xf numFmtId="0" fontId="33" fillId="0" borderId="0" xfId="0" applyFont="1"/>
    <xf numFmtId="0" fontId="5" fillId="0" borderId="0" xfId="2" applyFill="1" applyProtection="1">
      <protection hidden="1"/>
    </xf>
    <xf numFmtId="166" fontId="19" fillId="2" borderId="0" xfId="2" applyNumberFormat="1" applyFont="1" applyFill="1" applyAlignment="1" applyProtection="1">
      <protection hidden="1"/>
    </xf>
    <xf numFmtId="0" fontId="20" fillId="0" borderId="0" xfId="2" applyNumberFormat="1" applyFont="1" applyFill="1" applyAlignment="1" applyProtection="1">
      <alignment vertical="distributed"/>
      <protection hidden="1"/>
    </xf>
    <xf numFmtId="0" fontId="20" fillId="0" borderId="0" xfId="2" applyNumberFormat="1" applyFont="1" applyFill="1" applyBorder="1" applyAlignment="1" applyProtection="1">
      <alignment vertical="distributed"/>
      <protection hidden="1"/>
    </xf>
    <xf numFmtId="0" fontId="33" fillId="0" borderId="11" xfId="0" applyFont="1" applyBorder="1" applyAlignment="1">
      <alignment horizontal="right"/>
    </xf>
    <xf numFmtId="0" fontId="0" fillId="0" borderId="32" xfId="0" applyBorder="1"/>
    <xf numFmtId="0" fontId="23" fillId="0" borderId="2" xfId="3" applyNumberFormat="1" applyFont="1" applyFill="1" applyBorder="1" applyAlignment="1" applyProtection="1">
      <alignment horizontal="center" vertical="center"/>
      <protection hidden="1"/>
    </xf>
    <xf numFmtId="171" fontId="20" fillId="0" borderId="2" xfId="3" applyNumberFormat="1" applyFont="1" applyFill="1" applyBorder="1" applyAlignment="1" applyProtection="1">
      <protection hidden="1"/>
    </xf>
    <xf numFmtId="168" fontId="20" fillId="0" borderId="2" xfId="3" applyNumberFormat="1" applyFont="1" applyFill="1" applyBorder="1" applyAlignment="1" applyProtection="1">
      <protection hidden="1"/>
    </xf>
    <xf numFmtId="167" fontId="20" fillId="0" borderId="2" xfId="3" applyNumberFormat="1" applyFont="1" applyFill="1" applyBorder="1" applyAlignment="1" applyProtection="1">
      <alignment horizontal="left"/>
      <protection hidden="1"/>
    </xf>
    <xf numFmtId="4" fontId="20" fillId="0" borderId="2" xfId="3" applyNumberFormat="1" applyFont="1" applyFill="1" applyBorder="1" applyAlignment="1" applyProtection="1">
      <alignment horizontal="right" vertical="center" wrapText="1"/>
      <protection hidden="1"/>
    </xf>
    <xf numFmtId="4" fontId="20" fillId="0" borderId="19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/>
    <xf numFmtId="168" fontId="20" fillId="0" borderId="20" xfId="3" applyNumberFormat="1" applyFont="1" applyFill="1" applyBorder="1" applyAlignment="1" applyProtection="1">
      <protection hidden="1"/>
    </xf>
    <xf numFmtId="166" fontId="20" fillId="0" borderId="20" xfId="3" applyNumberFormat="1" applyFont="1" applyFill="1" applyBorder="1" applyAlignment="1" applyProtection="1">
      <protection hidden="1"/>
    </xf>
    <xf numFmtId="166" fontId="20" fillId="0" borderId="19" xfId="3" applyNumberFormat="1" applyFont="1" applyFill="1" applyBorder="1" applyAlignment="1" applyProtection="1">
      <protection hidden="1"/>
    </xf>
    <xf numFmtId="0" fontId="8" fillId="0" borderId="0" xfId="0" applyFont="1" applyBorder="1"/>
    <xf numFmtId="0" fontId="20" fillId="0" borderId="43" xfId="3" applyNumberFormat="1" applyFont="1" applyFill="1" applyBorder="1" applyAlignment="1" applyProtection="1">
      <alignment wrapText="1"/>
      <protection hidden="1"/>
    </xf>
    <xf numFmtId="0" fontId="20" fillId="0" borderId="21" xfId="3" applyNumberFormat="1" applyFont="1" applyFill="1" applyBorder="1" applyAlignment="1" applyProtection="1">
      <alignment wrapText="1"/>
      <protection hidden="1"/>
    </xf>
    <xf numFmtId="171" fontId="20" fillId="0" borderId="20" xfId="3" applyNumberFormat="1" applyFont="1" applyFill="1" applyBorder="1" applyAlignment="1" applyProtection="1">
      <alignment horizontal="left"/>
      <protection hidden="1"/>
    </xf>
    <xf numFmtId="166" fontId="20" fillId="0" borderId="15" xfId="3" applyNumberFormat="1" applyFont="1" applyFill="1" applyBorder="1" applyAlignment="1" applyProtection="1">
      <protection hidden="1"/>
    </xf>
    <xf numFmtId="0" fontId="20" fillId="0" borderId="18" xfId="3" applyNumberFormat="1" applyFont="1" applyFill="1" applyBorder="1" applyProtection="1">
      <protection hidden="1"/>
    </xf>
    <xf numFmtId="171" fontId="20" fillId="0" borderId="14" xfId="3" applyNumberFormat="1" applyFont="1" applyFill="1" applyBorder="1" applyAlignment="1" applyProtection="1">
      <alignment horizontal="left"/>
      <protection hidden="1"/>
    </xf>
    <xf numFmtId="168" fontId="20" fillId="0" borderId="14" xfId="3" applyNumberFormat="1" applyFont="1" applyFill="1" applyBorder="1" applyAlignment="1" applyProtection="1">
      <protection hidden="1"/>
    </xf>
    <xf numFmtId="167" fontId="20" fillId="0" borderId="1" xfId="3" applyNumberFormat="1" applyFont="1" applyFill="1" applyBorder="1" applyAlignment="1" applyProtection="1">
      <alignment horizontal="left"/>
      <protection hidden="1"/>
    </xf>
    <xf numFmtId="166" fontId="20" fillId="0" borderId="14" xfId="3" applyNumberFormat="1" applyFont="1" applyFill="1" applyBorder="1" applyAlignment="1" applyProtection="1">
      <protection hidden="1"/>
    </xf>
    <xf numFmtId="171" fontId="5" fillId="0" borderId="14" xfId="3" applyNumberFormat="1" applyFont="1" applyFill="1" applyBorder="1" applyAlignment="1" applyProtection="1">
      <alignment horizontal="left"/>
      <protection hidden="1"/>
    </xf>
    <xf numFmtId="168" fontId="5" fillId="0" borderId="14" xfId="3" applyNumberFormat="1" applyFont="1" applyFill="1" applyBorder="1" applyAlignment="1" applyProtection="1">
      <protection hidden="1"/>
    </xf>
    <xf numFmtId="167" fontId="5" fillId="0" borderId="1" xfId="3" applyNumberFormat="1" applyFont="1" applyFill="1" applyBorder="1" applyAlignment="1" applyProtection="1">
      <protection hidden="1"/>
    </xf>
    <xf numFmtId="166" fontId="5" fillId="0" borderId="14" xfId="3" applyNumberFormat="1" applyFont="1" applyFill="1" applyBorder="1" applyAlignment="1" applyProtection="1">
      <protection hidden="1"/>
    </xf>
    <xf numFmtId="166" fontId="5" fillId="0" borderId="15" xfId="3" applyNumberFormat="1" applyFont="1" applyFill="1" applyBorder="1" applyAlignment="1" applyProtection="1">
      <protection hidden="1"/>
    </xf>
    <xf numFmtId="171" fontId="22" fillId="0" borderId="14" xfId="3" applyNumberFormat="1" applyFont="1" applyFill="1" applyBorder="1" applyAlignment="1" applyProtection="1">
      <alignment horizontal="left"/>
      <protection hidden="1"/>
    </xf>
    <xf numFmtId="168" fontId="22" fillId="0" borderId="14" xfId="3" applyNumberFormat="1" applyFont="1" applyFill="1" applyBorder="1" applyAlignment="1" applyProtection="1">
      <protection hidden="1"/>
    </xf>
    <xf numFmtId="167" fontId="22" fillId="0" borderId="1" xfId="3" applyNumberFormat="1" applyFont="1" applyFill="1" applyBorder="1" applyAlignment="1" applyProtection="1">
      <protection hidden="1"/>
    </xf>
    <xf numFmtId="166" fontId="22" fillId="0" borderId="14" xfId="3" applyNumberFormat="1" applyFont="1" applyFill="1" applyBorder="1" applyAlignment="1" applyProtection="1">
      <protection hidden="1"/>
    </xf>
    <xf numFmtId="166" fontId="22" fillId="0" borderId="15" xfId="3" applyNumberFormat="1" applyFont="1" applyFill="1" applyBorder="1" applyAlignment="1" applyProtection="1">
      <protection hidden="1"/>
    </xf>
    <xf numFmtId="0" fontId="5" fillId="0" borderId="18" xfId="3" applyNumberFormat="1" applyFont="1" applyFill="1" applyBorder="1" applyProtection="1">
      <protection hidden="1"/>
    </xf>
    <xf numFmtId="0" fontId="5" fillId="0" borderId="22" xfId="3" applyNumberFormat="1" applyFont="1" applyFill="1" applyBorder="1" applyProtection="1">
      <protection hidden="1"/>
    </xf>
    <xf numFmtId="167" fontId="5" fillId="0" borderId="1" xfId="3" applyNumberFormat="1" applyFont="1" applyFill="1" applyBorder="1" applyAlignment="1" applyProtection="1">
      <alignment horizontal="left"/>
      <protection hidden="1"/>
    </xf>
    <xf numFmtId="167" fontId="22" fillId="0" borderId="1" xfId="3" applyNumberFormat="1" applyFont="1" applyFill="1" applyBorder="1" applyAlignment="1" applyProtection="1">
      <alignment horizontal="left"/>
      <protection hidden="1"/>
    </xf>
    <xf numFmtId="0" fontId="22" fillId="0" borderId="5" xfId="3" applyNumberFormat="1" applyFont="1" applyFill="1" applyBorder="1" applyAlignment="1" applyProtection="1">
      <alignment wrapText="1"/>
      <protection hidden="1"/>
    </xf>
    <xf numFmtId="0" fontId="22" fillId="0" borderId="33" xfId="3" applyNumberFormat="1" applyFont="1" applyFill="1" applyBorder="1" applyAlignment="1" applyProtection="1">
      <alignment wrapText="1"/>
      <protection hidden="1"/>
    </xf>
    <xf numFmtId="0" fontId="22" fillId="0" borderId="18" xfId="3" applyNumberFormat="1" applyFont="1" applyFill="1" applyBorder="1" applyAlignment="1" applyProtection="1">
      <alignment wrapText="1"/>
      <protection hidden="1"/>
    </xf>
    <xf numFmtId="171" fontId="5" fillId="0" borderId="1" xfId="3" applyNumberFormat="1" applyFont="1" applyFill="1" applyBorder="1" applyAlignment="1" applyProtection="1">
      <alignment horizontal="left"/>
      <protection hidden="1"/>
    </xf>
    <xf numFmtId="171" fontId="22" fillId="0" borderId="1" xfId="3" applyNumberFormat="1" applyFont="1" applyFill="1" applyBorder="1" applyAlignment="1" applyProtection="1">
      <alignment horizontal="left"/>
      <protection hidden="1"/>
    </xf>
    <xf numFmtId="0" fontId="20" fillId="0" borderId="18" xfId="3" applyNumberFormat="1" applyFont="1" applyBorder="1" applyProtection="1">
      <protection hidden="1"/>
    </xf>
    <xf numFmtId="0" fontId="0" fillId="0" borderId="57" xfId="0" applyBorder="1"/>
    <xf numFmtId="0" fontId="22" fillId="0" borderId="58" xfId="3" applyNumberFormat="1" applyFont="1" applyFill="1" applyBorder="1" applyAlignment="1" applyProtection="1">
      <alignment wrapText="1"/>
      <protection hidden="1"/>
    </xf>
    <xf numFmtId="0" fontId="22" fillId="0" borderId="35" xfId="3" applyNumberFormat="1" applyFont="1" applyFill="1" applyBorder="1" applyAlignment="1" applyProtection="1">
      <alignment wrapText="1"/>
      <protection hidden="1"/>
    </xf>
    <xf numFmtId="0" fontId="22" fillId="0" borderId="59" xfId="3" applyNumberFormat="1" applyFont="1" applyFill="1" applyBorder="1" applyAlignment="1" applyProtection="1">
      <alignment wrapText="1"/>
      <protection hidden="1"/>
    </xf>
    <xf numFmtId="168" fontId="22" fillId="0" borderId="1" xfId="3" applyNumberFormat="1" applyFont="1" applyFill="1" applyBorder="1" applyAlignment="1" applyProtection="1">
      <protection hidden="1"/>
    </xf>
    <xf numFmtId="166" fontId="22" fillId="0" borderId="1" xfId="3" applyNumberFormat="1" applyFont="1" applyFill="1" applyBorder="1" applyAlignment="1" applyProtection="1">
      <protection hidden="1"/>
    </xf>
    <xf numFmtId="0" fontId="22" fillId="0" borderId="60" xfId="3" applyNumberFormat="1" applyFont="1" applyFill="1" applyBorder="1" applyAlignment="1" applyProtection="1">
      <alignment wrapText="1"/>
      <protection hidden="1"/>
    </xf>
    <xf numFmtId="0" fontId="22" fillId="0" borderId="61" xfId="3" applyNumberFormat="1" applyFont="1" applyFill="1" applyBorder="1" applyAlignment="1" applyProtection="1">
      <alignment wrapText="1"/>
      <protection hidden="1"/>
    </xf>
    <xf numFmtId="171" fontId="20" fillId="0" borderId="14" xfId="2" applyNumberFormat="1" applyFont="1" applyFill="1" applyBorder="1" applyAlignment="1" applyProtection="1">
      <alignment horizontal="left"/>
      <protection hidden="1"/>
    </xf>
    <xf numFmtId="168" fontId="20" fillId="0" borderId="14" xfId="2" applyNumberFormat="1" applyFont="1" applyFill="1" applyBorder="1" applyAlignment="1" applyProtection="1">
      <protection hidden="1"/>
    </xf>
    <xf numFmtId="167" fontId="20" fillId="0" borderId="1" xfId="2" applyNumberFormat="1" applyFont="1" applyFill="1" applyBorder="1" applyAlignment="1" applyProtection="1">
      <protection hidden="1"/>
    </xf>
    <xf numFmtId="166" fontId="20" fillId="0" borderId="1" xfId="3" applyNumberFormat="1" applyFont="1" applyFill="1" applyBorder="1" applyAlignment="1" applyProtection="1">
      <protection hidden="1"/>
    </xf>
    <xf numFmtId="0" fontId="22" fillId="0" borderId="62" xfId="3" applyNumberFormat="1" applyFont="1" applyFill="1" applyBorder="1" applyAlignment="1" applyProtection="1">
      <alignment wrapText="1"/>
      <protection hidden="1"/>
    </xf>
    <xf numFmtId="0" fontId="22" fillId="0" borderId="0" xfId="3" applyNumberFormat="1" applyFont="1" applyFill="1" applyBorder="1" applyAlignment="1" applyProtection="1">
      <alignment wrapText="1"/>
      <protection hidden="1"/>
    </xf>
    <xf numFmtId="171" fontId="5" fillId="0" borderId="14" xfId="2" applyNumberFormat="1" applyFont="1" applyFill="1" applyBorder="1" applyAlignment="1" applyProtection="1">
      <protection hidden="1"/>
    </xf>
    <xf numFmtId="168" fontId="5" fillId="0" borderId="14" xfId="2" applyNumberFormat="1" applyFont="1" applyFill="1" applyBorder="1" applyAlignment="1" applyProtection="1">
      <alignment horizontal="right"/>
      <protection hidden="1"/>
    </xf>
    <xf numFmtId="167" fontId="5" fillId="0" borderId="1" xfId="2" applyNumberFormat="1" applyFont="1" applyFill="1" applyBorder="1" applyAlignment="1" applyProtection="1">
      <alignment horizontal="right"/>
      <protection hidden="1"/>
    </xf>
    <xf numFmtId="171" fontId="22" fillId="0" borderId="14" xfId="2" applyNumberFormat="1" applyFont="1" applyFill="1" applyBorder="1" applyAlignment="1" applyProtection="1">
      <protection hidden="1"/>
    </xf>
    <xf numFmtId="168" fontId="22" fillId="0" borderId="14" xfId="2" applyNumberFormat="1" applyFont="1" applyFill="1" applyBorder="1" applyAlignment="1" applyProtection="1">
      <alignment horizontal="right"/>
      <protection hidden="1"/>
    </xf>
    <xf numFmtId="167" fontId="22" fillId="0" borderId="1" xfId="2" applyNumberFormat="1" applyFont="1" applyFill="1" applyBorder="1" applyAlignment="1" applyProtection="1">
      <alignment horizontal="right"/>
      <protection hidden="1"/>
    </xf>
    <xf numFmtId="167" fontId="5" fillId="0" borderId="1" xfId="3" applyNumberFormat="1" applyFont="1" applyFill="1" applyBorder="1" applyAlignment="1" applyProtection="1">
      <alignment horizontal="right"/>
      <protection hidden="1"/>
    </xf>
    <xf numFmtId="166" fontId="5" fillId="0" borderId="1" xfId="3" applyNumberFormat="1" applyFont="1" applyFill="1" applyBorder="1" applyAlignment="1" applyProtection="1">
      <protection hidden="1"/>
    </xf>
    <xf numFmtId="167" fontId="22" fillId="0" borderId="1" xfId="3" applyNumberFormat="1" applyFont="1" applyFill="1" applyBorder="1" applyAlignment="1" applyProtection="1">
      <alignment horizontal="right"/>
      <protection hidden="1"/>
    </xf>
    <xf numFmtId="0" fontId="22" fillId="0" borderId="20" xfId="3" applyNumberFormat="1" applyFont="1" applyFill="1" applyBorder="1" applyAlignment="1" applyProtection="1">
      <alignment wrapText="1"/>
      <protection hidden="1"/>
    </xf>
    <xf numFmtId="0" fontId="22" fillId="0" borderId="21" xfId="3" applyNumberFormat="1" applyFont="1" applyFill="1" applyBorder="1" applyAlignment="1" applyProtection="1">
      <alignment wrapText="1"/>
      <protection hidden="1"/>
    </xf>
    <xf numFmtId="0" fontId="20" fillId="0" borderId="11" xfId="3" applyNumberFormat="1" applyFont="1" applyFill="1" applyBorder="1" applyAlignment="1" applyProtection="1">
      <protection hidden="1"/>
    </xf>
    <xf numFmtId="0" fontId="20" fillId="0" borderId="55" xfId="3" applyNumberFormat="1" applyFont="1" applyFill="1" applyBorder="1" applyAlignment="1" applyProtection="1">
      <protection hidden="1"/>
    </xf>
    <xf numFmtId="0" fontId="20" fillId="0" borderId="64" xfId="3" applyNumberFormat="1" applyFont="1" applyFill="1" applyBorder="1" applyAlignment="1" applyProtection="1">
      <protection hidden="1"/>
    </xf>
    <xf numFmtId="0" fontId="20" fillId="0" borderId="64" xfId="3" applyNumberFormat="1" applyFont="1" applyFill="1" applyBorder="1" applyAlignment="1" applyProtection="1">
      <alignment horizontal="right"/>
      <protection hidden="1"/>
    </xf>
    <xf numFmtId="4" fontId="23" fillId="0" borderId="65" xfId="3" applyNumberFormat="1" applyFont="1" applyFill="1" applyBorder="1" applyAlignment="1" applyProtection="1">
      <protection hidden="1"/>
    </xf>
    <xf numFmtId="4" fontId="23" fillId="0" borderId="8" xfId="3" applyNumberFormat="1" applyFont="1" applyFill="1" applyBorder="1" applyAlignment="1" applyProtection="1">
      <protection hidden="1"/>
    </xf>
    <xf numFmtId="0" fontId="33" fillId="0" borderId="0" xfId="0" applyFont="1" applyBorder="1"/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71" fontId="19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/>
    <xf numFmtId="0" fontId="36" fillId="0" borderId="0" xfId="6" applyFont="1"/>
    <xf numFmtId="0" fontId="36" fillId="0" borderId="0" xfId="6" applyFont="1" applyAlignment="1">
      <alignment horizontal="center" vertical="center"/>
    </xf>
    <xf numFmtId="0" fontId="37" fillId="0" borderId="0" xfId="6" applyFont="1"/>
    <xf numFmtId="176" fontId="37" fillId="0" borderId="1" xfId="7" applyFont="1" applyBorder="1" applyAlignment="1">
      <alignment horizontal="right"/>
    </xf>
    <xf numFmtId="0" fontId="37" fillId="0" borderId="1" xfId="6" applyFont="1" applyFill="1" applyBorder="1" applyAlignment="1">
      <alignment horizontal="left" wrapText="1"/>
    </xf>
    <xf numFmtId="0" fontId="37" fillId="0" borderId="1" xfId="6" applyNumberFormat="1" applyFont="1" applyFill="1" applyBorder="1" applyAlignment="1">
      <alignment horizontal="center"/>
    </xf>
    <xf numFmtId="0" fontId="36" fillId="0" borderId="1" xfId="6" applyFont="1" applyBorder="1"/>
    <xf numFmtId="0" fontId="36" fillId="0" borderId="1" xfId="6" applyFont="1" applyFill="1" applyBorder="1" applyAlignment="1">
      <alignment wrapText="1"/>
    </xf>
    <xf numFmtId="49" fontId="36" fillId="0" borderId="1" xfId="6" applyNumberFormat="1" applyFont="1" applyFill="1" applyBorder="1" applyAlignment="1">
      <alignment horizontal="center"/>
    </xf>
    <xf numFmtId="0" fontId="36" fillId="0" borderId="1" xfId="6" applyFont="1" applyFill="1" applyBorder="1" applyAlignment="1">
      <alignment horizontal="left" wrapText="1"/>
    </xf>
    <xf numFmtId="49" fontId="38" fillId="0" borderId="1" xfId="6" applyNumberFormat="1" applyFont="1" applyFill="1" applyBorder="1" applyAlignment="1">
      <alignment horizontal="center"/>
    </xf>
    <xf numFmtId="0" fontId="36" fillId="0" borderId="0" xfId="6" applyFont="1" applyAlignment="1">
      <alignment wrapText="1"/>
    </xf>
    <xf numFmtId="0" fontId="36" fillId="0" borderId="1" xfId="6" applyFont="1" applyBorder="1" applyAlignment="1">
      <alignment wrapText="1"/>
    </xf>
    <xf numFmtId="0" fontId="37" fillId="0" borderId="0" xfId="6" applyFont="1" applyAlignment="1">
      <alignment wrapText="1"/>
    </xf>
    <xf numFmtId="0" fontId="37" fillId="0" borderId="1" xfId="6" applyFont="1" applyBorder="1" applyAlignment="1">
      <alignment wrapText="1"/>
    </xf>
    <xf numFmtId="49" fontId="37" fillId="0" borderId="1" xfId="6" applyNumberFormat="1" applyFont="1" applyFill="1" applyBorder="1" applyAlignment="1">
      <alignment horizontal="center"/>
    </xf>
    <xf numFmtId="177" fontId="39" fillId="0" borderId="1" xfId="7" applyNumberFormat="1" applyFont="1" applyBorder="1" applyAlignment="1">
      <alignment horizontal="right" wrapText="1"/>
    </xf>
    <xf numFmtId="177" fontId="36" fillId="0" borderId="1" xfId="7" applyNumberFormat="1" applyFont="1" applyBorder="1" applyAlignment="1">
      <alignment horizontal="right" wrapText="1"/>
    </xf>
    <xf numFmtId="0" fontId="36" fillId="0" borderId="0" xfId="6" applyFont="1" applyAlignment="1">
      <alignment horizontal="center" vertical="center" wrapText="1"/>
    </xf>
    <xf numFmtId="164" fontId="36" fillId="0" borderId="1" xfId="6" applyNumberFormat="1" applyFont="1" applyBorder="1" applyAlignment="1">
      <alignment horizontal="right" vertical="center" wrapText="1"/>
    </xf>
    <xf numFmtId="0" fontId="36" fillId="2" borderId="0" xfId="6" applyFont="1" applyFill="1"/>
    <xf numFmtId="0" fontId="36" fillId="2" borderId="0" xfId="6" applyFont="1" applyFill="1" applyAlignment="1">
      <alignment horizontal="center" vertical="center"/>
    </xf>
    <xf numFmtId="4" fontId="36" fillId="2" borderId="1" xfId="6" applyNumberFormat="1" applyFont="1" applyFill="1" applyBorder="1" applyAlignment="1">
      <alignment horizontal="right" vertical="center"/>
    </xf>
    <xf numFmtId="164" fontId="36" fillId="0" borderId="1" xfId="6" applyNumberFormat="1" applyFont="1" applyBorder="1" applyAlignment="1">
      <alignment horizontal="right" vertical="center"/>
    </xf>
    <xf numFmtId="164" fontId="36" fillId="2" borderId="1" xfId="6" applyNumberFormat="1" applyFont="1" applyFill="1" applyBorder="1" applyAlignment="1">
      <alignment horizontal="right" vertical="center"/>
    </xf>
    <xf numFmtId="4" fontId="36" fillId="0" borderId="1" xfId="6" applyNumberFormat="1" applyFont="1" applyBorder="1" applyAlignment="1">
      <alignment horizontal="right" vertical="center"/>
    </xf>
    <xf numFmtId="0" fontId="36" fillId="0" borderId="1" xfId="6" applyFont="1" applyFill="1" applyBorder="1" applyAlignment="1">
      <alignment horizontal="left" vertical="top" wrapText="1"/>
    </xf>
    <xf numFmtId="4" fontId="37" fillId="0" borderId="1" xfId="6" applyNumberFormat="1" applyFont="1" applyFill="1" applyBorder="1" applyAlignment="1">
      <alignment vertical="center"/>
    </xf>
    <xf numFmtId="0" fontId="37" fillId="0" borderId="1" xfId="6" applyFont="1" applyFill="1" applyBorder="1" applyAlignment="1">
      <alignment horizontal="left" vertical="top" wrapText="1"/>
    </xf>
    <xf numFmtId="0" fontId="36" fillId="0" borderId="0" xfId="6" applyFont="1" applyAlignment="1">
      <alignment horizontal="center"/>
    </xf>
    <xf numFmtId="0" fontId="36" fillId="0" borderId="1" xfId="6" applyFont="1" applyBorder="1" applyAlignment="1">
      <alignment horizontal="center" vertical="center"/>
    </xf>
    <xf numFmtId="0" fontId="36" fillId="0" borderId="1" xfId="6" applyFont="1" applyBorder="1" applyAlignment="1">
      <alignment horizontal="center"/>
    </xf>
    <xf numFmtId="0" fontId="36" fillId="0" borderId="0" xfId="6" applyFont="1" applyAlignment="1">
      <alignment vertical="center"/>
    </xf>
    <xf numFmtId="0" fontId="36" fillId="0" borderId="1" xfId="6" applyFont="1" applyBorder="1" applyAlignment="1">
      <alignment horizontal="center" vertical="center" wrapText="1"/>
    </xf>
    <xf numFmtId="0" fontId="36" fillId="0" borderId="21" xfId="6" applyFont="1" applyBorder="1" applyAlignment="1">
      <alignment horizontal="right" vertical="center" wrapText="1"/>
    </xf>
    <xf numFmtId="0" fontId="36" fillId="0" borderId="21" xfId="6" applyFont="1" applyBorder="1" applyAlignment="1">
      <alignment vertical="center" wrapText="1"/>
    </xf>
    <xf numFmtId="0" fontId="36" fillId="0" borderId="0" xfId="6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7" fontId="19" fillId="0" borderId="1" xfId="1" applyNumberFormat="1" applyFont="1" applyFill="1" applyBorder="1" applyAlignment="1" applyProtection="1">
      <alignment horizontal="center"/>
      <protection hidden="1"/>
    </xf>
    <xf numFmtId="167" fontId="19" fillId="0" borderId="14" xfId="1" applyNumberFormat="1" applyFont="1" applyFill="1" applyBorder="1" applyAlignment="1" applyProtection="1">
      <alignment horizontal="center"/>
      <protection hidden="1"/>
    </xf>
    <xf numFmtId="167" fontId="19" fillId="0" borderId="18" xfId="1" applyNumberFormat="1" applyFont="1" applyFill="1" applyBorder="1" applyAlignment="1" applyProtection="1">
      <alignment horizontal="left" vertical="distributed" wrapText="1"/>
      <protection hidden="1"/>
    </xf>
    <xf numFmtId="167" fontId="19" fillId="0" borderId="13" xfId="1" applyNumberFormat="1" applyFont="1" applyFill="1" applyBorder="1" applyAlignment="1" applyProtection="1">
      <alignment horizontal="left" vertical="distributed" wrapText="1"/>
      <protection hidden="1"/>
    </xf>
    <xf numFmtId="0" fontId="18" fillId="0" borderId="31" xfId="1" applyNumberFormat="1" applyFont="1" applyFill="1" applyBorder="1" applyAlignment="1" applyProtection="1">
      <alignment horizontal="center" vertical="center"/>
      <protection hidden="1"/>
    </xf>
    <xf numFmtId="0" fontId="18" fillId="0" borderId="27" xfId="1" applyNumberFormat="1" applyFont="1" applyFill="1" applyBorder="1" applyAlignment="1" applyProtection="1">
      <alignment horizontal="center" vertical="center"/>
      <protection hidden="1"/>
    </xf>
    <xf numFmtId="0" fontId="18" fillId="0" borderId="26" xfId="1" applyNumberFormat="1" applyFont="1" applyFill="1" applyBorder="1" applyAlignment="1" applyProtection="1">
      <alignment horizontal="center" vertical="center"/>
      <protection hidden="1"/>
    </xf>
    <xf numFmtId="167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3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7" fontId="18" fillId="0" borderId="14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7" fontId="19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9" fillId="0" borderId="17" xfId="1" applyNumberFormat="1" applyFont="1" applyFill="1" applyBorder="1" applyAlignment="1" applyProtection="1">
      <alignment horizontal="left" vertical="distributed" wrapText="1"/>
      <protection hidden="1"/>
    </xf>
    <xf numFmtId="0" fontId="18" fillId="0" borderId="12" xfId="1" applyNumberFormat="1" applyFont="1" applyFill="1" applyBorder="1" applyAlignment="1" applyProtection="1">
      <alignment horizontal="center"/>
      <protection hidden="1"/>
    </xf>
    <xf numFmtId="0" fontId="18" fillId="0" borderId="11" xfId="1" applyNumberFormat="1" applyFont="1" applyFill="1" applyBorder="1" applyAlignment="1" applyProtection="1">
      <alignment horizontal="center"/>
      <protection hidden="1"/>
    </xf>
    <xf numFmtId="0" fontId="18" fillId="0" borderId="10" xfId="1" applyNumberFormat="1" applyFont="1" applyFill="1" applyBorder="1" applyAlignment="1" applyProtection="1">
      <alignment horizontal="center"/>
      <protection hidden="1"/>
    </xf>
    <xf numFmtId="167" fontId="18" fillId="0" borderId="22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21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2" xfId="1" applyNumberFormat="1" applyFont="1" applyFill="1" applyBorder="1" applyAlignment="1" applyProtection="1">
      <alignment horizontal="center"/>
      <protection hidden="1"/>
    </xf>
    <xf numFmtId="167" fontId="18" fillId="0" borderId="20" xfId="1" applyNumberFormat="1" applyFont="1" applyFill="1" applyBorder="1" applyAlignment="1" applyProtection="1">
      <alignment horizontal="center"/>
      <protection hidden="1"/>
    </xf>
    <xf numFmtId="167" fontId="19" fillId="0" borderId="14" xfId="1" applyNumberFormat="1" applyFont="1" applyFill="1" applyBorder="1" applyAlignment="1" applyProtection="1">
      <alignment horizontal="left" vertical="distributed" wrapText="1"/>
      <protection hidden="1"/>
    </xf>
    <xf numFmtId="167" fontId="19" fillId="0" borderId="5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4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5" xfId="1" applyNumberFormat="1" applyFont="1" applyFill="1" applyBorder="1" applyAlignment="1" applyProtection="1">
      <alignment horizontal="left" vertical="distributed" wrapText="1"/>
      <protection hidden="1"/>
    </xf>
    <xf numFmtId="0" fontId="18" fillId="0" borderId="25" xfId="1" applyNumberFormat="1" applyFont="1" applyFill="1" applyBorder="1" applyAlignment="1" applyProtection="1">
      <alignment horizontal="left" vertical="center"/>
      <protection hidden="1"/>
    </xf>
    <xf numFmtId="0" fontId="18" fillId="0" borderId="24" xfId="1" applyNumberFormat="1" applyFont="1" applyFill="1" applyBorder="1" applyAlignment="1" applyProtection="1">
      <alignment horizontal="left" vertical="center"/>
      <protection hidden="1"/>
    </xf>
    <xf numFmtId="0" fontId="18" fillId="0" borderId="23" xfId="1" applyNumberFormat="1" applyFont="1" applyFill="1" applyBorder="1" applyAlignment="1" applyProtection="1">
      <alignment horizontal="left" vertical="center"/>
      <protection hidden="1"/>
    </xf>
    <xf numFmtId="167" fontId="19" fillId="0" borderId="5" xfId="1" applyNumberFormat="1" applyFont="1" applyFill="1" applyBorder="1" applyAlignment="1" applyProtection="1">
      <alignment horizontal="center"/>
      <protection hidden="1"/>
    </xf>
    <xf numFmtId="167" fontId="23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3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4" xfId="1" applyNumberFormat="1" applyFont="1" applyFill="1" applyBorder="1" applyAlignment="1" applyProtection="1">
      <alignment vertical="justify" wrapText="1"/>
      <protection hidden="1"/>
    </xf>
    <xf numFmtId="167" fontId="22" fillId="0" borderId="13" xfId="1" applyNumberFormat="1" applyFont="1" applyFill="1" applyBorder="1" applyAlignment="1" applyProtection="1">
      <alignment vertical="justify" wrapText="1"/>
      <protection hidden="1"/>
    </xf>
    <xf numFmtId="167" fontId="22" fillId="0" borderId="5" xfId="1" applyNumberFormat="1" applyFont="1" applyFill="1" applyBorder="1" applyAlignment="1" applyProtection="1">
      <alignment vertical="justify" wrapText="1"/>
      <protection hidden="1"/>
    </xf>
    <xf numFmtId="172" fontId="22" fillId="0" borderId="14" xfId="1" applyNumberFormat="1" applyFont="1" applyFill="1" applyBorder="1" applyAlignment="1" applyProtection="1">
      <alignment vertical="justify" wrapText="1"/>
      <protection hidden="1"/>
    </xf>
    <xf numFmtId="172" fontId="22" fillId="0" borderId="13" xfId="1" applyNumberFormat="1" applyFont="1" applyFill="1" applyBorder="1" applyAlignment="1" applyProtection="1">
      <alignment vertical="justify" wrapText="1"/>
      <protection hidden="1"/>
    </xf>
    <xf numFmtId="172" fontId="22" fillId="0" borderId="5" xfId="1" applyNumberFormat="1" applyFont="1" applyFill="1" applyBorder="1" applyAlignment="1" applyProtection="1">
      <alignment vertical="justify" wrapText="1"/>
      <protection hidden="1"/>
    </xf>
    <xf numFmtId="169" fontId="23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3" xfId="1" applyNumberFormat="1" applyFont="1" applyFill="1" applyBorder="1" applyAlignment="1" applyProtection="1">
      <alignment horizontal="center" vertical="justify"/>
      <protection hidden="1"/>
    </xf>
    <xf numFmtId="0" fontId="23" fillId="0" borderId="5" xfId="1" applyNumberFormat="1" applyFont="1" applyFill="1" applyBorder="1" applyAlignment="1" applyProtection="1">
      <alignment horizontal="center" vertical="justify"/>
      <protection hidden="1"/>
    </xf>
    <xf numFmtId="172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3" fillId="3" borderId="33" xfId="1" applyNumberFormat="1" applyFont="1" applyFill="1" applyBorder="1" applyAlignment="1" applyProtection="1">
      <alignment horizontal="justify" vertical="justify" wrapText="1"/>
      <protection hidden="1"/>
    </xf>
    <xf numFmtId="169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4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13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22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23" fillId="0" borderId="18" xfId="1" applyNumberFormat="1" applyFont="1" applyFill="1" applyBorder="1" applyAlignment="1" applyProtection="1">
      <alignment horizontal="center" vertical="justify"/>
      <protection hidden="1"/>
    </xf>
    <xf numFmtId="0" fontId="26" fillId="0" borderId="0" xfId="1" applyNumberFormat="1" applyFont="1" applyFill="1" applyBorder="1" applyAlignment="1" applyProtection="1">
      <alignment horizontal="center" vertical="justify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23" fillId="0" borderId="33" xfId="1" applyNumberFormat="1" applyFont="1" applyFill="1" applyBorder="1" applyAlignment="1" applyProtection="1">
      <alignment horizontal="justify" vertical="justify" wrapText="1"/>
      <protection hidden="1"/>
    </xf>
    <xf numFmtId="167" fontId="23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3" xfId="5" applyFont="1" applyBorder="1" applyAlignment="1"/>
    <xf numFmtId="167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23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8" xfId="1" applyNumberFormat="1" applyFont="1" applyFill="1" applyBorder="1" applyAlignment="1" applyProtection="1">
      <alignment horizontal="left"/>
      <protection hidden="1"/>
    </xf>
    <xf numFmtId="0" fontId="23" fillId="0" borderId="13" xfId="1" applyNumberFormat="1" applyFont="1" applyFill="1" applyBorder="1" applyAlignment="1" applyProtection="1">
      <alignment horizontal="left"/>
      <protection hidden="1"/>
    </xf>
    <xf numFmtId="0" fontId="23" fillId="0" borderId="5" xfId="1" applyNumberFormat="1" applyFont="1" applyFill="1" applyBorder="1" applyAlignment="1" applyProtection="1">
      <alignment horizontal="left"/>
      <protection hidden="1"/>
    </xf>
    <xf numFmtId="169" fontId="23" fillId="0" borderId="14" xfId="1" applyNumberFormat="1" applyFont="1" applyFill="1" applyBorder="1" applyAlignment="1" applyProtection="1">
      <alignment horizontal="left" vertical="justify" wrapText="1"/>
      <protection hidden="1"/>
    </xf>
    <xf numFmtId="169" fontId="23" fillId="0" borderId="13" xfId="1" applyNumberFormat="1" applyFont="1" applyFill="1" applyBorder="1" applyAlignment="1" applyProtection="1">
      <alignment horizontal="left" vertical="justify" wrapText="1"/>
      <protection hidden="1"/>
    </xf>
    <xf numFmtId="169" fontId="23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4" xfId="5" applyFont="1" applyBorder="1" applyAlignment="1">
      <alignment horizontal="left" vertical="distributed"/>
    </xf>
    <xf numFmtId="0" fontId="24" fillId="0" borderId="5" xfId="5" applyFont="1" applyBorder="1" applyAlignment="1">
      <alignment horizontal="left" vertical="distributed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5" applyFont="1" applyBorder="1" applyAlignment="1">
      <alignment horizontal="left" vertical="justify" wrapText="1"/>
    </xf>
    <xf numFmtId="0" fontId="32" fillId="0" borderId="14" xfId="5" applyFont="1" applyBorder="1" applyAlignment="1">
      <alignment horizontal="justify" vertical="justify" wrapText="1"/>
    </xf>
    <xf numFmtId="0" fontId="32" fillId="0" borderId="13" xfId="5" applyFont="1" applyBorder="1" applyAlignment="1">
      <alignment horizontal="justify" vertical="justify" wrapText="1"/>
    </xf>
    <xf numFmtId="0" fontId="32" fillId="0" borderId="5" xfId="5" applyFont="1" applyBorder="1" applyAlignment="1">
      <alignment horizontal="justify" vertical="justify" wrapText="1"/>
    </xf>
    <xf numFmtId="0" fontId="32" fillId="0" borderId="13" xfId="5" applyFont="1" applyBorder="1" applyAlignment="1">
      <alignment horizontal="left" vertical="justify" wrapText="1"/>
    </xf>
    <xf numFmtId="0" fontId="32" fillId="0" borderId="5" xfId="5" applyFont="1" applyBorder="1" applyAlignment="1">
      <alignment horizontal="left" vertical="justify" wrapText="1"/>
    </xf>
    <xf numFmtId="172" fontId="29" fillId="0" borderId="14" xfId="1" applyNumberFormat="1" applyFont="1" applyFill="1" applyBorder="1" applyAlignment="1" applyProtection="1">
      <alignment vertical="justify" wrapText="1"/>
      <protection hidden="1"/>
    </xf>
    <xf numFmtId="172" fontId="29" fillId="0" borderId="13" xfId="1" applyNumberFormat="1" applyFont="1" applyFill="1" applyBorder="1" applyAlignment="1" applyProtection="1">
      <alignment vertical="justify" wrapText="1"/>
      <protection hidden="1"/>
    </xf>
    <xf numFmtId="172" fontId="29" fillId="0" borderId="5" xfId="1" applyNumberFormat="1" applyFont="1" applyFill="1" applyBorder="1" applyAlignment="1" applyProtection="1">
      <alignment vertical="justify" wrapText="1"/>
      <protection hidden="1"/>
    </xf>
    <xf numFmtId="0" fontId="28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8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28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4" xfId="1" applyNumberFormat="1" applyFont="1" applyFill="1" applyBorder="1" applyAlignment="1" applyProtection="1">
      <alignment vertical="justify" wrapText="1"/>
      <protection hidden="1"/>
    </xf>
    <xf numFmtId="0" fontId="29" fillId="0" borderId="13" xfId="1" applyNumberFormat="1" applyFont="1" applyFill="1" applyBorder="1" applyAlignment="1" applyProtection="1">
      <alignment vertical="justify" wrapText="1"/>
      <protection hidden="1"/>
    </xf>
    <xf numFmtId="0" fontId="29" fillId="0" borderId="5" xfId="1" applyNumberFormat="1" applyFont="1" applyFill="1" applyBorder="1" applyAlignment="1" applyProtection="1">
      <alignment vertical="justify" wrapText="1"/>
      <protection hidden="1"/>
    </xf>
    <xf numFmtId="0" fontId="30" fillId="0" borderId="1" xfId="5" applyFont="1" applyBorder="1" applyAlignment="1">
      <alignment horizontal="justify" vertical="justify" wrapText="1"/>
    </xf>
    <xf numFmtId="167" fontId="28" fillId="3" borderId="22" xfId="1" applyNumberFormat="1" applyFont="1" applyFill="1" applyBorder="1" applyAlignment="1" applyProtection="1">
      <alignment horizontal="justify" vertical="justify" wrapText="1"/>
      <protection hidden="1"/>
    </xf>
    <xf numFmtId="167" fontId="28" fillId="3" borderId="21" xfId="1" applyNumberFormat="1" applyFont="1" applyFill="1" applyBorder="1" applyAlignment="1" applyProtection="1">
      <alignment horizontal="justify" vertical="justify" wrapText="1"/>
      <protection hidden="1"/>
    </xf>
    <xf numFmtId="167" fontId="28" fillId="3" borderId="43" xfId="1" applyNumberFormat="1" applyFont="1" applyFill="1" applyBorder="1" applyAlignment="1" applyProtection="1">
      <alignment horizontal="justify" vertical="justify" wrapText="1"/>
      <protection hidden="1"/>
    </xf>
    <xf numFmtId="0" fontId="28" fillId="3" borderId="14" xfId="1" applyNumberFormat="1" applyFont="1" applyFill="1" applyBorder="1" applyAlignment="1" applyProtection="1">
      <alignment horizontal="justify" vertical="justify" wrapText="1"/>
      <protection hidden="1"/>
    </xf>
    <xf numFmtId="0" fontId="28" fillId="3" borderId="13" xfId="1" applyNumberFormat="1" applyFont="1" applyFill="1" applyBorder="1" applyAlignment="1" applyProtection="1">
      <alignment horizontal="justify" vertical="justify" wrapText="1"/>
      <protection hidden="1"/>
    </xf>
    <xf numFmtId="0" fontId="28" fillId="3" borderId="5" xfId="1" applyNumberFormat="1" applyFont="1" applyFill="1" applyBorder="1" applyAlignment="1" applyProtection="1">
      <alignment horizontal="justify" vertical="justify" wrapText="1"/>
      <protection hidden="1"/>
    </xf>
    <xf numFmtId="0" fontId="29" fillId="3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3" borderId="14" xfId="1" applyNumberFormat="1" applyFont="1" applyFill="1" applyBorder="1" applyAlignment="1" applyProtection="1">
      <alignment horizontal="left" vertical="justify" wrapText="1"/>
      <protection hidden="1"/>
    </xf>
    <xf numFmtId="0" fontId="29" fillId="3" borderId="13" xfId="1" applyNumberFormat="1" applyFont="1" applyFill="1" applyBorder="1" applyAlignment="1" applyProtection="1">
      <alignment horizontal="left" vertical="justify" wrapText="1"/>
      <protection hidden="1"/>
    </xf>
    <xf numFmtId="0" fontId="29" fillId="3" borderId="5" xfId="1" applyNumberFormat="1" applyFont="1" applyFill="1" applyBorder="1" applyAlignment="1" applyProtection="1">
      <alignment horizontal="left" vertical="justify" wrapText="1"/>
      <protection hidden="1"/>
    </xf>
    <xf numFmtId="167" fontId="28" fillId="0" borderId="33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5" applyBorder="1" applyAlignment="1"/>
    <xf numFmtId="0" fontId="28" fillId="0" borderId="40" xfId="1" applyNumberFormat="1" applyFont="1" applyFill="1" applyBorder="1" applyAlignment="1" applyProtection="1">
      <alignment horizontal="center" vertical="justify"/>
      <protection hidden="1"/>
    </xf>
    <xf numFmtId="0" fontId="28" fillId="0" borderId="39" xfId="1" applyNumberFormat="1" applyFont="1" applyFill="1" applyBorder="1" applyAlignment="1" applyProtection="1">
      <alignment horizontal="center" vertical="justify"/>
      <protection hidden="1"/>
    </xf>
    <xf numFmtId="0" fontId="28" fillId="0" borderId="38" xfId="1" applyNumberFormat="1" applyFont="1" applyFill="1" applyBorder="1" applyAlignment="1" applyProtection="1">
      <alignment horizontal="center" vertical="justify"/>
      <protection hidden="1"/>
    </xf>
    <xf numFmtId="167" fontId="29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9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2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4" xfId="5" applyFont="1" applyBorder="1" applyAlignment="1">
      <alignment horizontal="left" vertical="justify" wrapText="1"/>
    </xf>
    <xf numFmtId="0" fontId="30" fillId="0" borderId="13" xfId="5" applyFont="1" applyBorder="1" applyAlignment="1">
      <alignment horizontal="left" vertical="justify" wrapText="1"/>
    </xf>
    <xf numFmtId="0" fontId="30" fillId="0" borderId="5" xfId="5" applyFont="1" applyBorder="1" applyAlignment="1">
      <alignment horizontal="left" vertical="justify" wrapText="1"/>
    </xf>
    <xf numFmtId="167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5" applyFont="1" applyBorder="1" applyAlignment="1">
      <alignment horizontal="left" vertical="justify" wrapText="1"/>
    </xf>
    <xf numFmtId="0" fontId="28" fillId="0" borderId="48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28" fillId="0" borderId="50" xfId="1" applyNumberFormat="1" applyFont="1" applyFill="1" applyBorder="1" applyAlignment="1" applyProtection="1">
      <alignment horizontal="center" vertical="center"/>
      <protection hidden="1"/>
    </xf>
    <xf numFmtId="0" fontId="28" fillId="0" borderId="47" xfId="1" applyNumberFormat="1" applyFont="1" applyFill="1" applyBorder="1" applyAlignment="1" applyProtection="1">
      <alignment horizontal="center" vertical="center"/>
      <protection hidden="1"/>
    </xf>
    <xf numFmtId="167" fontId="28" fillId="0" borderId="18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3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5" applyFont="1" applyBorder="1" applyAlignment="1">
      <alignment horizontal="left" wrapText="1"/>
    </xf>
    <xf numFmtId="172" fontId="29" fillId="3" borderId="14" xfId="1" applyNumberFormat="1" applyFont="1" applyFill="1" applyBorder="1" applyAlignment="1" applyProtection="1">
      <alignment horizontal="left" vertical="justify" wrapText="1"/>
      <protection hidden="1"/>
    </xf>
    <xf numFmtId="172" fontId="29" fillId="3" borderId="13" xfId="1" applyNumberFormat="1" applyFont="1" applyFill="1" applyBorder="1" applyAlignment="1" applyProtection="1">
      <alignment horizontal="left" vertical="justify" wrapText="1"/>
      <protection hidden="1"/>
    </xf>
    <xf numFmtId="172" fontId="29" fillId="3" borderId="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14" xfId="1" applyNumberFormat="1" applyFont="1" applyFill="1" applyBorder="1" applyAlignment="1" applyProtection="1">
      <alignment horizontal="left" vertical="center"/>
      <protection hidden="1"/>
    </xf>
    <xf numFmtId="0" fontId="28" fillId="0" borderId="13" xfId="1" applyNumberFormat="1" applyFont="1" applyFill="1" applyBorder="1" applyAlignment="1" applyProtection="1">
      <alignment horizontal="left" vertical="center"/>
      <protection hidden="1"/>
    </xf>
    <xf numFmtId="0" fontId="28" fillId="0" borderId="5" xfId="1" applyNumberFormat="1" applyFont="1" applyFill="1" applyBorder="1" applyAlignment="1" applyProtection="1">
      <alignment horizontal="left" vertical="center"/>
      <protection hidden="1"/>
    </xf>
    <xf numFmtId="0" fontId="22" fillId="0" borderId="18" xfId="2" applyNumberFormat="1" applyFont="1" applyFill="1" applyBorder="1" applyAlignment="1" applyProtection="1">
      <alignment horizontal="left" wrapText="1"/>
      <protection hidden="1"/>
    </xf>
    <xf numFmtId="0" fontId="22" fillId="0" borderId="13" xfId="2" applyNumberFormat="1" applyFont="1" applyFill="1" applyBorder="1" applyAlignment="1" applyProtection="1">
      <alignment horizontal="left" wrapText="1"/>
      <protection hidden="1"/>
    </xf>
    <xf numFmtId="0" fontId="20" fillId="0" borderId="63" xfId="3" applyFont="1" applyBorder="1" applyAlignment="1" applyProtection="1">
      <alignment horizontal="center"/>
      <protection hidden="1"/>
    </xf>
    <xf numFmtId="0" fontId="20" fillId="0" borderId="39" xfId="3" applyFont="1" applyBorder="1" applyAlignment="1" applyProtection="1">
      <alignment horizontal="center"/>
      <protection hidden="1"/>
    </xf>
    <xf numFmtId="0" fontId="20" fillId="0" borderId="18" xfId="2" applyNumberFormat="1" applyFont="1" applyFill="1" applyBorder="1" applyAlignment="1" applyProtection="1">
      <alignment horizontal="left" wrapText="1"/>
      <protection hidden="1"/>
    </xf>
    <xf numFmtId="0" fontId="20" fillId="0" borderId="13" xfId="2" applyNumberFormat="1" applyFont="1" applyFill="1" applyBorder="1" applyAlignment="1" applyProtection="1">
      <alignment horizontal="left" wrapText="1"/>
      <protection hidden="1"/>
    </xf>
    <xf numFmtId="0" fontId="5" fillId="0" borderId="18" xfId="2" applyNumberFormat="1" applyFont="1" applyFill="1" applyBorder="1" applyAlignment="1" applyProtection="1">
      <alignment horizontal="left" wrapText="1"/>
      <protection hidden="1"/>
    </xf>
    <xf numFmtId="0" fontId="5" fillId="0" borderId="13" xfId="2" applyNumberFormat="1" applyFont="1" applyFill="1" applyBorder="1" applyAlignment="1" applyProtection="1">
      <alignment horizontal="left" wrapText="1"/>
      <protection hidden="1"/>
    </xf>
    <xf numFmtId="0" fontId="5" fillId="0" borderId="18" xfId="3" applyNumberFormat="1" applyFont="1" applyFill="1" applyBorder="1" applyAlignment="1" applyProtection="1">
      <alignment horizontal="left" wrapText="1"/>
      <protection hidden="1"/>
    </xf>
    <xf numFmtId="0" fontId="5" fillId="0" borderId="13" xfId="3" applyNumberFormat="1" applyFont="1" applyFill="1" applyBorder="1" applyAlignment="1" applyProtection="1">
      <alignment horizontal="left" wrapText="1"/>
      <protection hidden="1"/>
    </xf>
    <xf numFmtId="0" fontId="5" fillId="0" borderId="5" xfId="3" applyNumberFormat="1" applyFont="1" applyFill="1" applyBorder="1" applyAlignment="1" applyProtection="1">
      <alignment horizontal="left" wrapText="1"/>
      <protection hidden="1"/>
    </xf>
    <xf numFmtId="0" fontId="22" fillId="0" borderId="33" xfId="3" applyNumberFormat="1" applyFont="1" applyFill="1" applyBorder="1" applyAlignment="1" applyProtection="1">
      <alignment wrapText="1"/>
      <protection hidden="1"/>
    </xf>
    <xf numFmtId="0" fontId="22" fillId="0" borderId="18" xfId="3" applyNumberFormat="1" applyFont="1" applyFill="1" applyBorder="1" applyAlignment="1" applyProtection="1">
      <alignment wrapText="1"/>
      <protection hidden="1"/>
    </xf>
    <xf numFmtId="0" fontId="22" fillId="0" borderId="18" xfId="3" applyNumberFormat="1" applyFont="1" applyFill="1" applyBorder="1" applyAlignment="1" applyProtection="1">
      <alignment horizontal="left" wrapText="1"/>
      <protection hidden="1"/>
    </xf>
    <xf numFmtId="0" fontId="22" fillId="0" borderId="13" xfId="3" applyNumberFormat="1" applyFont="1" applyFill="1" applyBorder="1" applyAlignment="1" applyProtection="1">
      <alignment horizontal="left" wrapText="1"/>
      <protection hidden="1"/>
    </xf>
    <xf numFmtId="0" fontId="22" fillId="0" borderId="5" xfId="3" applyNumberFormat="1" applyFont="1" applyFill="1" applyBorder="1" applyAlignment="1" applyProtection="1">
      <alignment horizontal="left" wrapText="1"/>
      <protection hidden="1"/>
    </xf>
    <xf numFmtId="0" fontId="5" fillId="0" borderId="33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wrapText="1"/>
      <protection hidden="1"/>
    </xf>
    <xf numFmtId="0" fontId="5" fillId="0" borderId="13" xfId="3" applyNumberFormat="1" applyFont="1" applyFill="1" applyBorder="1" applyAlignment="1" applyProtection="1">
      <alignment wrapText="1"/>
      <protection hidden="1"/>
    </xf>
    <xf numFmtId="0" fontId="5" fillId="0" borderId="5" xfId="3" applyNumberFormat="1" applyFont="1" applyFill="1" applyBorder="1" applyAlignment="1" applyProtection="1">
      <alignment wrapText="1"/>
      <protection hidden="1"/>
    </xf>
    <xf numFmtId="0" fontId="22" fillId="0" borderId="13" xfId="3" applyNumberFormat="1" applyFont="1" applyFill="1" applyBorder="1" applyAlignment="1" applyProtection="1">
      <alignment wrapText="1"/>
      <protection hidden="1"/>
    </xf>
    <xf numFmtId="0" fontId="22" fillId="0" borderId="5" xfId="3" applyNumberFormat="1" applyFont="1" applyFill="1" applyBorder="1" applyAlignment="1" applyProtection="1">
      <alignment wrapText="1"/>
      <protection hidden="1"/>
    </xf>
    <xf numFmtId="0" fontId="5" fillId="0" borderId="33" xfId="3" applyNumberFormat="1" applyFont="1" applyFill="1" applyBorder="1" applyAlignment="1" applyProtection="1">
      <alignment horizontal="left" wrapText="1"/>
      <protection hidden="1"/>
    </xf>
    <xf numFmtId="0" fontId="5" fillId="0" borderId="1" xfId="3" applyNumberFormat="1" applyFont="1" applyFill="1" applyBorder="1" applyAlignment="1" applyProtection="1">
      <alignment horizontal="left" wrapText="1"/>
      <protection hidden="1"/>
    </xf>
    <xf numFmtId="0" fontId="20" fillId="0" borderId="1" xfId="3" applyNumberFormat="1" applyFont="1" applyFill="1" applyBorder="1" applyAlignment="1" applyProtection="1">
      <alignment wrapText="1"/>
      <protection hidden="1"/>
    </xf>
    <xf numFmtId="0" fontId="20" fillId="0" borderId="14" xfId="3" applyNumberFormat="1" applyFont="1" applyFill="1" applyBorder="1" applyAlignment="1" applyProtection="1">
      <alignment wrapText="1"/>
      <protection hidden="1"/>
    </xf>
    <xf numFmtId="0" fontId="20" fillId="0" borderId="2" xfId="3" applyNumberFormat="1" applyFont="1" applyFill="1" applyBorder="1" applyAlignment="1" applyProtection="1">
      <alignment wrapText="1"/>
      <protection hidden="1"/>
    </xf>
    <xf numFmtId="0" fontId="20" fillId="0" borderId="20" xfId="3" applyNumberFormat="1" applyFont="1" applyFill="1" applyBorder="1" applyAlignment="1" applyProtection="1">
      <alignment wrapText="1"/>
      <protection hidden="1"/>
    </xf>
    <xf numFmtId="0" fontId="20" fillId="0" borderId="48" xfId="3" applyNumberFormat="1" applyFont="1" applyFill="1" applyBorder="1" applyAlignment="1" applyProtection="1">
      <alignment horizontal="left" vertical="center"/>
      <protection hidden="1"/>
    </xf>
    <xf numFmtId="0" fontId="20" fillId="0" borderId="24" xfId="3" applyNumberFormat="1" applyFont="1" applyFill="1" applyBorder="1" applyAlignment="1" applyProtection="1">
      <alignment horizontal="left" vertical="center"/>
      <protection hidden="1"/>
    </xf>
    <xf numFmtId="0" fontId="20" fillId="0" borderId="23" xfId="3" applyNumberFormat="1" applyFont="1" applyFill="1" applyBorder="1" applyAlignment="1" applyProtection="1">
      <alignment horizontal="left" vertical="center"/>
      <protection hidden="1"/>
    </xf>
    <xf numFmtId="0" fontId="20" fillId="0" borderId="49" xfId="3" applyNumberFormat="1" applyFont="1" applyFill="1" applyBorder="1" applyAlignment="1" applyProtection="1">
      <alignment wrapText="1"/>
      <protection hidden="1"/>
    </xf>
    <xf numFmtId="0" fontId="20" fillId="0" borderId="22" xfId="3" applyNumberFormat="1" applyFont="1" applyFill="1" applyBorder="1" applyAlignment="1" applyProtection="1">
      <alignment wrapText="1"/>
      <protection hidden="1"/>
    </xf>
    <xf numFmtId="0" fontId="20" fillId="0" borderId="18" xfId="3" applyNumberFormat="1" applyFont="1" applyFill="1" applyBorder="1" applyAlignment="1" applyProtection="1">
      <alignment horizontal="left" wrapText="1"/>
      <protection hidden="1"/>
    </xf>
    <xf numFmtId="0" fontId="20" fillId="0" borderId="13" xfId="3" applyNumberFormat="1" applyFont="1" applyFill="1" applyBorder="1" applyAlignment="1" applyProtection="1">
      <alignment horizontal="left" wrapText="1"/>
      <protection hidden="1"/>
    </xf>
    <xf numFmtId="0" fontId="20" fillId="0" borderId="5" xfId="3" applyNumberFormat="1" applyFont="1" applyFill="1" applyBorder="1" applyAlignment="1" applyProtection="1">
      <alignment horizontal="left" wrapText="1"/>
      <protection hidden="1"/>
    </xf>
    <xf numFmtId="0" fontId="20" fillId="0" borderId="0" xfId="2" applyNumberFormat="1" applyFont="1" applyFill="1" applyAlignment="1" applyProtection="1">
      <alignment horizontal="center" vertical="distributed"/>
      <protection hidden="1"/>
    </xf>
    <xf numFmtId="0" fontId="23" fillId="0" borderId="51" xfId="3" applyNumberFormat="1" applyFont="1" applyFill="1" applyBorder="1" applyAlignment="1" applyProtection="1">
      <alignment horizontal="center" vertical="center"/>
      <protection hidden="1"/>
    </xf>
    <xf numFmtId="0" fontId="23" fillId="0" borderId="52" xfId="3" applyNumberFormat="1" applyFont="1" applyFill="1" applyBorder="1" applyAlignment="1" applyProtection="1">
      <alignment horizontal="center" vertical="center"/>
      <protection hidden="1"/>
    </xf>
    <xf numFmtId="0" fontId="23" fillId="0" borderId="53" xfId="3" applyNumberFormat="1" applyFont="1" applyFill="1" applyBorder="1" applyAlignment="1" applyProtection="1">
      <alignment horizontal="center" vertical="center"/>
      <protection hidden="1"/>
    </xf>
    <xf numFmtId="0" fontId="23" fillId="0" borderId="12" xfId="3" applyNumberFormat="1" applyFont="1" applyFill="1" applyBorder="1" applyAlignment="1" applyProtection="1">
      <alignment horizontal="center" vertical="center"/>
      <protection hidden="1"/>
    </xf>
    <xf numFmtId="0" fontId="23" fillId="0" borderId="11" xfId="3" applyNumberFormat="1" applyFont="1" applyFill="1" applyBorder="1" applyAlignment="1" applyProtection="1">
      <alignment horizontal="center" vertical="center"/>
      <protection hidden="1"/>
    </xf>
    <xf numFmtId="0" fontId="23" fillId="0" borderId="55" xfId="3" applyNumberFormat="1" applyFont="1" applyFill="1" applyBorder="1" applyAlignment="1" applyProtection="1">
      <alignment horizontal="center" vertical="center"/>
      <protection hidden="1"/>
    </xf>
    <xf numFmtId="0" fontId="23" fillId="0" borderId="29" xfId="3" applyNumberFormat="1" applyFont="1" applyFill="1" applyBorder="1" applyAlignment="1" applyProtection="1">
      <alignment horizontal="center" vertical="center"/>
      <protection hidden="1"/>
    </xf>
    <xf numFmtId="0" fontId="23" fillId="0" borderId="30" xfId="3" applyNumberFormat="1" applyFont="1" applyFill="1" applyBorder="1" applyAlignment="1" applyProtection="1">
      <alignment horizontal="center" vertical="center" wrapText="1"/>
      <protection hidden="1"/>
    </xf>
    <xf numFmtId="0" fontId="23" fillId="0" borderId="29" xfId="3" applyNumberFormat="1" applyFont="1" applyFill="1" applyBorder="1" applyAlignment="1" applyProtection="1">
      <alignment horizontal="center" vertical="center" wrapText="1"/>
      <protection hidden="1"/>
    </xf>
    <xf numFmtId="0" fontId="23" fillId="0" borderId="54" xfId="3" applyNumberFormat="1" applyFont="1" applyFill="1" applyBorder="1" applyAlignment="1" applyProtection="1">
      <alignment horizontal="center" vertical="center" wrapText="1"/>
      <protection hidden="1"/>
    </xf>
    <xf numFmtId="0" fontId="23" fillId="0" borderId="56" xfId="3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 vertical="distributed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6" fillId="0" borderId="0" xfId="6" applyFont="1" applyAlignment="1">
      <alignment horizontal="center" vertical="center" wrapText="1"/>
    </xf>
  </cellXfs>
  <cellStyles count="8">
    <cellStyle name="Обычный" xfId="0" builtinId="0"/>
    <cellStyle name="Обычный 2" xfId="3"/>
    <cellStyle name="Обычный 2 2" xfId="1"/>
    <cellStyle name="Обычный 2 3" xfId="2"/>
    <cellStyle name="Обычный 2 4" xfId="5"/>
    <cellStyle name="Обычный 3" xfId="4"/>
    <cellStyle name="Обычный 4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 x14ac:dyDescent="0.3">
      <c r="C1" s="1"/>
      <c r="D1" s="1"/>
      <c r="E1" s="1"/>
      <c r="F1" s="1" t="s">
        <v>0</v>
      </c>
      <c r="G1" s="1"/>
    </row>
    <row r="2" spans="1:7" ht="18.75" x14ac:dyDescent="0.3">
      <c r="C2" s="1"/>
      <c r="D2" s="1"/>
      <c r="E2" s="1"/>
      <c r="F2" s="489" t="s">
        <v>28</v>
      </c>
      <c r="G2" s="489"/>
    </row>
    <row r="3" spans="1:7" ht="18.75" x14ac:dyDescent="0.3">
      <c r="C3" s="1"/>
      <c r="D3" s="1"/>
      <c r="E3" s="1"/>
      <c r="F3" s="1" t="s">
        <v>22</v>
      </c>
      <c r="G3" s="1"/>
    </row>
    <row r="4" spans="1:7" ht="18.75" x14ac:dyDescent="0.3">
      <c r="C4" s="17"/>
      <c r="D4" s="1" t="s">
        <v>21</v>
      </c>
      <c r="E4" s="1"/>
      <c r="F4" s="21" t="s">
        <v>397</v>
      </c>
    </row>
    <row r="6" spans="1:7" ht="18.75" customHeight="1" x14ac:dyDescent="0.3">
      <c r="A6" s="490" t="s">
        <v>33</v>
      </c>
      <c r="B6" s="490"/>
      <c r="C6" s="490"/>
      <c r="D6" s="490"/>
      <c r="E6" s="490"/>
      <c r="F6" s="490"/>
      <c r="G6" s="490"/>
    </row>
    <row r="7" spans="1:7" ht="18.75" x14ac:dyDescent="0.3">
      <c r="A7" s="491" t="s">
        <v>30</v>
      </c>
      <c r="B7" s="491"/>
      <c r="C7" s="491"/>
      <c r="D7" s="491"/>
      <c r="E7" s="491"/>
      <c r="F7" s="491"/>
      <c r="G7" s="491"/>
    </row>
    <row r="8" spans="1:7" ht="18.75" x14ac:dyDescent="0.3">
      <c r="A8" s="2"/>
      <c r="E8" s="3" t="s">
        <v>1</v>
      </c>
      <c r="G8" s="3" t="s">
        <v>1</v>
      </c>
    </row>
    <row r="9" spans="1:7" ht="18.75" x14ac:dyDescent="0.3">
      <c r="A9" s="2"/>
    </row>
    <row r="10" spans="1:7" ht="60.75" customHeight="1" x14ac:dyDescent="0.2">
      <c r="A10" s="4" t="s">
        <v>32</v>
      </c>
      <c r="B10" s="4" t="s">
        <v>27</v>
      </c>
      <c r="C10" s="15" t="s">
        <v>23</v>
      </c>
      <c r="D10" s="15" t="s">
        <v>19</v>
      </c>
      <c r="E10" s="15" t="s">
        <v>20</v>
      </c>
      <c r="F10" s="13" t="s">
        <v>24</v>
      </c>
      <c r="G10" s="13" t="s">
        <v>31</v>
      </c>
    </row>
    <row r="11" spans="1:7" ht="56.25" x14ac:dyDescent="0.2">
      <c r="A11" s="4" t="s">
        <v>2</v>
      </c>
      <c r="B11" s="5" t="s">
        <v>3</v>
      </c>
      <c r="C11" s="16">
        <f>C12</f>
        <v>2365459.0700000003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4</v>
      </c>
      <c r="B12" s="7" t="s">
        <v>29</v>
      </c>
      <c r="C12" s="16">
        <f>C20+C16</f>
        <v>2365459.0700000003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5</v>
      </c>
      <c r="B13" s="7" t="s">
        <v>6</v>
      </c>
      <c r="C13" s="16">
        <f t="shared" ref="C13:G15" si="0">C14</f>
        <v>-18950917.550000001</v>
      </c>
      <c r="D13" s="14" t="e">
        <f t="shared" si="0"/>
        <v>#REF!</v>
      </c>
      <c r="E13" s="14" t="e">
        <f t="shared" si="0"/>
        <v>#REF!</v>
      </c>
      <c r="F13" s="16">
        <f>F14</f>
        <v>-16740300</v>
      </c>
      <c r="G13" s="16">
        <f t="shared" si="0"/>
        <v>-17075700</v>
      </c>
    </row>
    <row r="14" spans="1:7" ht="37.5" x14ac:dyDescent="0.2">
      <c r="A14" s="6" t="s">
        <v>7</v>
      </c>
      <c r="B14" s="7" t="s">
        <v>8</v>
      </c>
      <c r="C14" s="16">
        <f t="shared" si="0"/>
        <v>-18950917.550000001</v>
      </c>
      <c r="D14" s="14" t="e">
        <f t="shared" si="0"/>
        <v>#REF!</v>
      </c>
      <c r="E14" s="14" t="e">
        <f t="shared" si="0"/>
        <v>#REF!</v>
      </c>
      <c r="F14" s="16">
        <f t="shared" si="0"/>
        <v>-16740300</v>
      </c>
      <c r="G14" s="16">
        <f t="shared" si="0"/>
        <v>-17075700</v>
      </c>
    </row>
    <row r="15" spans="1:7" ht="37.5" x14ac:dyDescent="0.2">
      <c r="A15" s="6" t="s">
        <v>9</v>
      </c>
      <c r="B15" s="7" t="s">
        <v>10</v>
      </c>
      <c r="C15" s="16">
        <f t="shared" si="0"/>
        <v>-18950917.550000001</v>
      </c>
      <c r="D15" s="14" t="e">
        <f t="shared" si="0"/>
        <v>#REF!</v>
      </c>
      <c r="E15" s="14" t="e">
        <f t="shared" si="0"/>
        <v>#REF!</v>
      </c>
      <c r="F15" s="16">
        <f t="shared" si="0"/>
        <v>-16740300</v>
      </c>
      <c r="G15" s="16">
        <f t="shared" si="0"/>
        <v>-17075700</v>
      </c>
    </row>
    <row r="16" spans="1:7" ht="37.5" x14ac:dyDescent="0.2">
      <c r="A16" s="6" t="s">
        <v>11</v>
      </c>
      <c r="B16" s="7" t="s">
        <v>25</v>
      </c>
      <c r="C16" s="16">
        <v>-18950917.550000001</v>
      </c>
      <c r="D16" s="14" t="e">
        <f>-#REF!</f>
        <v>#REF!</v>
      </c>
      <c r="E16" s="14" t="e">
        <f>-#REF!</f>
        <v>#REF!</v>
      </c>
      <c r="F16" s="16">
        <v>-16740300</v>
      </c>
      <c r="G16" s="16">
        <v>-17075700</v>
      </c>
    </row>
    <row r="17" spans="1:7" ht="18.75" x14ac:dyDescent="0.2">
      <c r="A17" s="6" t="s">
        <v>12</v>
      </c>
      <c r="B17" s="7" t="s">
        <v>13</v>
      </c>
      <c r="C17" s="16">
        <f>C18</f>
        <v>21316376.620000001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16740300</v>
      </c>
      <c r="G17" s="16">
        <f t="shared" si="1"/>
        <v>17075700</v>
      </c>
    </row>
    <row r="18" spans="1:7" ht="37.5" x14ac:dyDescent="0.2">
      <c r="A18" s="6" t="s">
        <v>14</v>
      </c>
      <c r="B18" s="7" t="s">
        <v>15</v>
      </c>
      <c r="C18" s="16">
        <f t="shared" si="1"/>
        <v>21316376.620000001</v>
      </c>
      <c r="D18" s="14" t="e">
        <f t="shared" si="1"/>
        <v>#REF!</v>
      </c>
      <c r="E18" s="14" t="e">
        <f t="shared" si="1"/>
        <v>#REF!</v>
      </c>
      <c r="F18" s="16">
        <f>F19</f>
        <v>16740300</v>
      </c>
      <c r="G18" s="16">
        <f t="shared" si="1"/>
        <v>17075700</v>
      </c>
    </row>
    <row r="19" spans="1:7" ht="37.5" x14ac:dyDescent="0.2">
      <c r="A19" s="6" t="s">
        <v>16</v>
      </c>
      <c r="B19" s="7" t="s">
        <v>17</v>
      </c>
      <c r="C19" s="16">
        <f t="shared" si="1"/>
        <v>21316376.620000001</v>
      </c>
      <c r="D19" s="14" t="e">
        <f t="shared" si="1"/>
        <v>#REF!</v>
      </c>
      <c r="E19" s="14" t="e">
        <f t="shared" si="1"/>
        <v>#REF!</v>
      </c>
      <c r="F19" s="16">
        <f>F20</f>
        <v>16740300</v>
      </c>
      <c r="G19" s="16">
        <f t="shared" si="1"/>
        <v>17075700</v>
      </c>
    </row>
    <row r="20" spans="1:7" ht="37.5" x14ac:dyDescent="0.2">
      <c r="A20" s="6" t="s">
        <v>18</v>
      </c>
      <c r="B20" s="7" t="s">
        <v>26</v>
      </c>
      <c r="C20" s="16">
        <v>21316376.620000001</v>
      </c>
      <c r="D20" s="14" t="e">
        <f>#REF!</f>
        <v>#REF!</v>
      </c>
      <c r="E20" s="14" t="e">
        <f>#REF!</f>
        <v>#REF!</v>
      </c>
      <c r="F20" s="16">
        <v>16740300</v>
      </c>
      <c r="G20" s="16">
        <v>17075700</v>
      </c>
    </row>
    <row r="21" spans="1:7" ht="37.5" x14ac:dyDescent="0.3">
      <c r="A21" s="6"/>
      <c r="B21" s="18" t="s">
        <v>34</v>
      </c>
      <c r="C21" s="16">
        <f>C11</f>
        <v>2365459.0700000003</v>
      </c>
      <c r="D21" s="19"/>
      <c r="E21" s="19"/>
      <c r="F21" s="20">
        <v>0</v>
      </c>
      <c r="G21" s="20">
        <v>0</v>
      </c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F2:G2"/>
    <mergeCell ref="A6:G6"/>
    <mergeCell ref="A7:G7"/>
  </mergeCells>
  <phoneticPr fontId="6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zoomScale="60" zoomScaleNormal="60" workbookViewId="0"/>
  </sheetViews>
  <sheetFormatPr defaultRowHeight="15.75" x14ac:dyDescent="0.25"/>
  <cols>
    <col min="1" max="1" width="28.85546875" style="24" bestFit="1" customWidth="1"/>
    <col min="2" max="2" width="77.85546875" customWidth="1"/>
    <col min="3" max="3" width="16" style="23" customWidth="1"/>
    <col min="4" max="4" width="16" style="23" hidden="1" customWidth="1"/>
    <col min="5" max="5" width="15.85546875" style="23" hidden="1" customWidth="1"/>
    <col min="6" max="6" width="16.7109375" style="22" customWidth="1"/>
    <col min="7" max="7" width="17.5703125" style="22" customWidth="1"/>
    <col min="9" max="9" width="11" bestFit="1" customWidth="1"/>
  </cols>
  <sheetData>
    <row r="1" spans="1:7" ht="18.75" x14ac:dyDescent="0.3">
      <c r="B1" s="1" t="s">
        <v>223</v>
      </c>
      <c r="C1" s="29" t="s">
        <v>222</v>
      </c>
      <c r="D1" s="29"/>
      <c r="E1" s="29"/>
    </row>
    <row r="2" spans="1:7" ht="18.75" x14ac:dyDescent="0.3">
      <c r="B2" s="1" t="s">
        <v>221</v>
      </c>
      <c r="C2" s="29" t="s">
        <v>220</v>
      </c>
      <c r="D2" s="29"/>
      <c r="E2" s="29"/>
    </row>
    <row r="3" spans="1:7" ht="18.75" x14ac:dyDescent="0.3">
      <c r="B3" s="1" t="s">
        <v>219</v>
      </c>
      <c r="C3" s="29" t="s">
        <v>218</v>
      </c>
      <c r="D3" s="29"/>
      <c r="E3" s="29"/>
    </row>
    <row r="4" spans="1:7" ht="18.75" x14ac:dyDescent="0.3">
      <c r="A4" s="87"/>
      <c r="B4" s="1" t="s">
        <v>217</v>
      </c>
      <c r="C4" s="88" t="s">
        <v>397</v>
      </c>
      <c r="D4" s="29"/>
      <c r="E4" s="29"/>
    </row>
    <row r="5" spans="1:7" ht="18.75" x14ac:dyDescent="0.3">
      <c r="A5" s="87"/>
      <c r="B5" s="2"/>
      <c r="C5" s="28"/>
      <c r="D5" s="28"/>
      <c r="E5" s="28"/>
    </row>
    <row r="6" spans="1:7" ht="18.75" customHeight="1" x14ac:dyDescent="0.2">
      <c r="A6" s="493" t="s">
        <v>216</v>
      </c>
      <c r="B6" s="493"/>
      <c r="C6" s="493"/>
      <c r="D6" s="493"/>
      <c r="E6" s="493"/>
      <c r="F6" s="493"/>
      <c r="G6" s="493"/>
    </row>
    <row r="7" spans="1:7" ht="18.75" customHeight="1" x14ac:dyDescent="0.2">
      <c r="A7" s="493"/>
      <c r="B7" s="493"/>
      <c r="C7" s="493"/>
      <c r="D7" s="493"/>
      <c r="E7" s="493"/>
      <c r="F7" s="493"/>
      <c r="G7" s="493"/>
    </row>
    <row r="8" spans="1:7" ht="18.75" x14ac:dyDescent="0.3">
      <c r="A8" s="86"/>
      <c r="E8" s="85" t="s">
        <v>1</v>
      </c>
    </row>
    <row r="9" spans="1:7" ht="18.75" x14ac:dyDescent="0.3">
      <c r="A9" s="86"/>
      <c r="E9" s="85"/>
      <c r="G9" s="84" t="s">
        <v>1</v>
      </c>
    </row>
    <row r="10" spans="1:7" ht="49.5" x14ac:dyDescent="0.2">
      <c r="A10" s="83" t="s">
        <v>215</v>
      </c>
      <c r="B10" s="82" t="s">
        <v>214</v>
      </c>
      <c r="C10" s="81" t="s">
        <v>23</v>
      </c>
      <c r="D10" s="81" t="s">
        <v>20</v>
      </c>
      <c r="E10" s="81" t="s">
        <v>20</v>
      </c>
      <c r="F10" s="80" t="s">
        <v>24</v>
      </c>
      <c r="G10" s="80" t="s">
        <v>31</v>
      </c>
    </row>
    <row r="11" spans="1:7" x14ac:dyDescent="0.2">
      <c r="A11" s="36" t="s">
        <v>213</v>
      </c>
      <c r="B11" s="31" t="s">
        <v>212</v>
      </c>
      <c r="C11" s="45">
        <f>C12+C22+C32+C43+C67+C57+C61+C73</f>
        <v>7248887.9100000001</v>
      </c>
      <c r="D11" s="34" t="e">
        <f>D12+D22+D32+D43+#REF!+#REF!+#REF!+D50</f>
        <v>#REF!</v>
      </c>
      <c r="E11" s="34" t="e">
        <f>E12+E22+E32+E43+#REF!+#REF!+#REF!+E50</f>
        <v>#REF!</v>
      </c>
      <c r="F11" s="34">
        <f>F12+F22+F32+F43</f>
        <v>6689000</v>
      </c>
      <c r="G11" s="34">
        <f>G12+G22+G32+G43</f>
        <v>6905000</v>
      </c>
    </row>
    <row r="12" spans="1:7" x14ac:dyDescent="0.2">
      <c r="A12" s="32" t="s">
        <v>211</v>
      </c>
      <c r="B12" s="35" t="s">
        <v>210</v>
      </c>
      <c r="C12" s="45">
        <f>C13</f>
        <v>3259000</v>
      </c>
      <c r="D12" s="34">
        <f>D13</f>
        <v>0</v>
      </c>
      <c r="E12" s="34">
        <f>E13</f>
        <v>0</v>
      </c>
      <c r="F12" s="34">
        <f>F13</f>
        <v>3330000</v>
      </c>
      <c r="G12" s="34">
        <f>G13</f>
        <v>3479000</v>
      </c>
    </row>
    <row r="13" spans="1:7" x14ac:dyDescent="0.2">
      <c r="A13" s="32" t="s">
        <v>209</v>
      </c>
      <c r="B13" s="35" t="s">
        <v>208</v>
      </c>
      <c r="C13" s="45">
        <f>C14+C18+C20+C16</f>
        <v>3259000</v>
      </c>
      <c r="D13" s="34">
        <f>D14+D18+D20</f>
        <v>0</v>
      </c>
      <c r="E13" s="34">
        <f>E14+E18+E20</f>
        <v>0</v>
      </c>
      <c r="F13" s="34">
        <f>F14+F18+F20</f>
        <v>3330000</v>
      </c>
      <c r="G13" s="34">
        <f>G14+G18+G20</f>
        <v>3479000</v>
      </c>
    </row>
    <row r="14" spans="1:7" ht="63" x14ac:dyDescent="0.25">
      <c r="A14" s="79" t="s">
        <v>207</v>
      </c>
      <c r="B14" s="35" t="s">
        <v>206</v>
      </c>
      <c r="C14" s="45">
        <f>C15</f>
        <v>3156000</v>
      </c>
      <c r="D14" s="34">
        <f>D15</f>
        <v>0</v>
      </c>
      <c r="E14" s="34">
        <f>E15</f>
        <v>0</v>
      </c>
      <c r="F14" s="34">
        <f>F15</f>
        <v>3292000</v>
      </c>
      <c r="G14" s="34">
        <f>G15</f>
        <v>3431000</v>
      </c>
    </row>
    <row r="15" spans="1:7" ht="96.75" customHeight="1" x14ac:dyDescent="0.25">
      <c r="A15" s="78" t="s">
        <v>205</v>
      </c>
      <c r="B15" s="43" t="s">
        <v>204</v>
      </c>
      <c r="C15" s="42">
        <v>3156000</v>
      </c>
      <c r="D15" s="38"/>
      <c r="E15" s="38"/>
      <c r="F15" s="37">
        <v>3292000</v>
      </c>
      <c r="G15" s="37">
        <v>3431000</v>
      </c>
    </row>
    <row r="16" spans="1:7" ht="104.25" customHeight="1" x14ac:dyDescent="0.25">
      <c r="A16" s="79" t="s">
        <v>203</v>
      </c>
      <c r="B16" s="77" t="s">
        <v>202</v>
      </c>
      <c r="C16" s="42">
        <f>C17</f>
        <v>70000</v>
      </c>
      <c r="D16" s="38"/>
      <c r="E16" s="38"/>
      <c r="F16" s="37">
        <v>0</v>
      </c>
      <c r="G16" s="37">
        <v>0</v>
      </c>
    </row>
    <row r="17" spans="1:7" ht="123.75" customHeight="1" x14ac:dyDescent="0.25">
      <c r="A17" s="78" t="s">
        <v>201</v>
      </c>
      <c r="B17" s="77" t="s">
        <v>200</v>
      </c>
      <c r="C17" s="42">
        <v>70000</v>
      </c>
      <c r="D17" s="38"/>
      <c r="E17" s="38"/>
      <c r="F17" s="37">
        <v>0</v>
      </c>
      <c r="G17" s="37">
        <v>0</v>
      </c>
    </row>
    <row r="18" spans="1:7" ht="34.5" customHeight="1" x14ac:dyDescent="0.25">
      <c r="A18" s="76" t="s">
        <v>199</v>
      </c>
      <c r="B18" s="43" t="s">
        <v>198</v>
      </c>
      <c r="C18" s="42">
        <f>C19</f>
        <v>19000</v>
      </c>
      <c r="D18" s="38"/>
      <c r="E18" s="38"/>
      <c r="F18" s="37">
        <f>F19</f>
        <v>8000</v>
      </c>
      <c r="G18" s="37">
        <f>G19</f>
        <v>8000</v>
      </c>
    </row>
    <row r="19" spans="1:7" ht="63" x14ac:dyDescent="0.25">
      <c r="A19" s="76" t="s">
        <v>197</v>
      </c>
      <c r="B19" s="43" t="s">
        <v>196</v>
      </c>
      <c r="C19" s="42">
        <v>19000</v>
      </c>
      <c r="D19" s="38"/>
      <c r="E19" s="38"/>
      <c r="F19" s="37">
        <v>8000</v>
      </c>
      <c r="G19" s="37">
        <v>8000</v>
      </c>
    </row>
    <row r="20" spans="1:7" ht="84" customHeight="1" x14ac:dyDescent="0.25">
      <c r="A20" s="75" t="s">
        <v>195</v>
      </c>
      <c r="B20" s="74" t="s">
        <v>194</v>
      </c>
      <c r="C20" s="42">
        <f>C21</f>
        <v>14000</v>
      </c>
      <c r="D20" s="38">
        <f>D21</f>
        <v>0</v>
      </c>
      <c r="E20" s="38">
        <f>E21</f>
        <v>0</v>
      </c>
      <c r="F20" s="38">
        <f>F21</f>
        <v>30000</v>
      </c>
      <c r="G20" s="38">
        <f>G21</f>
        <v>40000</v>
      </c>
    </row>
    <row r="21" spans="1:7" ht="102.75" customHeight="1" x14ac:dyDescent="0.25">
      <c r="A21" s="75" t="s">
        <v>193</v>
      </c>
      <c r="B21" s="74" t="s">
        <v>192</v>
      </c>
      <c r="C21" s="42">
        <v>14000</v>
      </c>
      <c r="D21" s="38"/>
      <c r="E21" s="38"/>
      <c r="F21" s="37">
        <v>30000</v>
      </c>
      <c r="G21" s="37">
        <v>40000</v>
      </c>
    </row>
    <row r="22" spans="1:7" ht="31.5" x14ac:dyDescent="0.2">
      <c r="A22" s="32" t="s">
        <v>191</v>
      </c>
      <c r="B22" s="35" t="s">
        <v>190</v>
      </c>
      <c r="C22" s="45">
        <f>C23</f>
        <v>1542000</v>
      </c>
      <c r="D22" s="34">
        <f>D23</f>
        <v>4000</v>
      </c>
      <c r="E22" s="34">
        <f>E23</f>
        <v>4000</v>
      </c>
      <c r="F22" s="34">
        <f>F23</f>
        <v>1575000</v>
      </c>
      <c r="G22" s="34">
        <f>G23</f>
        <v>1636000</v>
      </c>
    </row>
    <row r="23" spans="1:7" ht="31.5" x14ac:dyDescent="0.2">
      <c r="A23" s="41" t="s">
        <v>189</v>
      </c>
      <c r="B23" s="72" t="s">
        <v>188</v>
      </c>
      <c r="C23" s="42">
        <f>C24+C26+C28+C30</f>
        <v>1542000</v>
      </c>
      <c r="D23" s="38">
        <f>D24+D26+D28+D30</f>
        <v>4000</v>
      </c>
      <c r="E23" s="38">
        <f>E24+E26+E28+E30</f>
        <v>4000</v>
      </c>
      <c r="F23" s="38">
        <f>F24+F26+F28+F30</f>
        <v>1575000</v>
      </c>
      <c r="G23" s="38">
        <f>G24+G26+G28+G30</f>
        <v>1636000</v>
      </c>
    </row>
    <row r="24" spans="1:7" ht="63" x14ac:dyDescent="0.2">
      <c r="A24" s="41" t="s">
        <v>187</v>
      </c>
      <c r="B24" s="73" t="s">
        <v>186</v>
      </c>
      <c r="C24" s="42">
        <f>C25</f>
        <v>804000</v>
      </c>
      <c r="D24" s="38"/>
      <c r="E24" s="38"/>
      <c r="F24" s="37">
        <f>F25</f>
        <v>820000</v>
      </c>
      <c r="G24" s="37">
        <f>G25</f>
        <v>852000</v>
      </c>
    </row>
    <row r="25" spans="1:7" ht="96" customHeight="1" x14ac:dyDescent="0.2">
      <c r="A25" s="41" t="s">
        <v>185</v>
      </c>
      <c r="B25" s="73" t="s">
        <v>184</v>
      </c>
      <c r="C25" s="42">
        <v>804000</v>
      </c>
      <c r="D25" s="38"/>
      <c r="E25" s="38"/>
      <c r="F25" s="37">
        <v>820000</v>
      </c>
      <c r="G25" s="37">
        <v>852000</v>
      </c>
    </row>
    <row r="26" spans="1:7" ht="86.25" customHeight="1" x14ac:dyDescent="0.2">
      <c r="A26" s="41" t="s">
        <v>183</v>
      </c>
      <c r="B26" s="72" t="s">
        <v>182</v>
      </c>
      <c r="C26" s="42">
        <f>C27</f>
        <v>4000</v>
      </c>
      <c r="D26" s="38">
        <v>4000</v>
      </c>
      <c r="E26" s="38">
        <v>4000</v>
      </c>
      <c r="F26" s="38">
        <f>F27</f>
        <v>4000</v>
      </c>
      <c r="G26" s="38">
        <f>G27</f>
        <v>5000</v>
      </c>
    </row>
    <row r="27" spans="1:7" ht="117.75" customHeight="1" x14ac:dyDescent="0.2">
      <c r="A27" s="41" t="s">
        <v>181</v>
      </c>
      <c r="B27" s="72" t="s">
        <v>180</v>
      </c>
      <c r="C27" s="42">
        <v>4000</v>
      </c>
      <c r="D27" s="38">
        <v>4000</v>
      </c>
      <c r="E27" s="38">
        <v>4000</v>
      </c>
      <c r="F27" s="38">
        <v>4000</v>
      </c>
      <c r="G27" s="38">
        <v>5000</v>
      </c>
    </row>
    <row r="28" spans="1:7" ht="68.25" customHeight="1" x14ac:dyDescent="0.2">
      <c r="A28" s="41" t="s">
        <v>179</v>
      </c>
      <c r="B28" s="72" t="s">
        <v>178</v>
      </c>
      <c r="C28" s="42">
        <f>C29</f>
        <v>834000</v>
      </c>
      <c r="D28" s="38"/>
      <c r="E28" s="38"/>
      <c r="F28" s="37">
        <f>F29</f>
        <v>853000</v>
      </c>
      <c r="G28" s="37">
        <f>G29</f>
        <v>887000</v>
      </c>
    </row>
    <row r="29" spans="1:7" ht="105" customHeight="1" x14ac:dyDescent="0.2">
      <c r="A29" s="41" t="s">
        <v>177</v>
      </c>
      <c r="B29" s="72" t="s">
        <v>176</v>
      </c>
      <c r="C29" s="42">
        <v>834000</v>
      </c>
      <c r="D29" s="38"/>
      <c r="E29" s="38"/>
      <c r="F29" s="37">
        <v>853000</v>
      </c>
      <c r="G29" s="37">
        <v>887000</v>
      </c>
    </row>
    <row r="30" spans="1:7" ht="63" x14ac:dyDescent="0.2">
      <c r="A30" s="71" t="s">
        <v>175</v>
      </c>
      <c r="B30" s="70" t="s">
        <v>174</v>
      </c>
      <c r="C30" s="45">
        <f>C31</f>
        <v>-100000</v>
      </c>
      <c r="D30" s="34"/>
      <c r="E30" s="34"/>
      <c r="F30" s="33">
        <f>F31</f>
        <v>-102000</v>
      </c>
      <c r="G30" s="33">
        <f>G31</f>
        <v>-108000</v>
      </c>
    </row>
    <row r="31" spans="1:7" ht="94.5" x14ac:dyDescent="0.2">
      <c r="A31" s="71" t="s">
        <v>173</v>
      </c>
      <c r="B31" s="70" t="s">
        <v>172</v>
      </c>
      <c r="C31" s="45">
        <v>-100000</v>
      </c>
      <c r="D31" s="34"/>
      <c r="E31" s="34"/>
      <c r="F31" s="33">
        <v>-102000</v>
      </c>
      <c r="G31" s="33">
        <v>-108000</v>
      </c>
    </row>
    <row r="32" spans="1:7" x14ac:dyDescent="0.2">
      <c r="A32" s="32" t="s">
        <v>171</v>
      </c>
      <c r="B32" s="35" t="s">
        <v>170</v>
      </c>
      <c r="C32" s="45">
        <f>C33+C40</f>
        <v>201000</v>
      </c>
      <c r="D32" s="34" t="e">
        <f>D33+#REF!</f>
        <v>#REF!</v>
      </c>
      <c r="E32" s="34" t="e">
        <f>E33+#REF!</f>
        <v>#REF!</v>
      </c>
      <c r="F32" s="34">
        <f>F33+F40</f>
        <v>230000</v>
      </c>
      <c r="G32" s="34">
        <f>G33+G40</f>
        <v>230000</v>
      </c>
    </row>
    <row r="33" spans="1:7" ht="31.5" x14ac:dyDescent="0.2">
      <c r="A33" s="32" t="s">
        <v>169</v>
      </c>
      <c r="B33" s="35" t="s">
        <v>168</v>
      </c>
      <c r="C33" s="45">
        <f>C36+C37</f>
        <v>180000</v>
      </c>
      <c r="D33" s="34">
        <f>D34+D35</f>
        <v>0</v>
      </c>
      <c r="E33" s="34">
        <f>E34+E35</f>
        <v>0</v>
      </c>
      <c r="F33" s="34">
        <f>F36+F38</f>
        <v>180000</v>
      </c>
      <c r="G33" s="34">
        <f>G36+G37</f>
        <v>180000</v>
      </c>
    </row>
    <row r="34" spans="1:7" ht="31.5" x14ac:dyDescent="0.2">
      <c r="A34" s="32" t="s">
        <v>167</v>
      </c>
      <c r="B34" s="35" t="s">
        <v>165</v>
      </c>
      <c r="C34" s="45">
        <f>C36</f>
        <v>140000</v>
      </c>
      <c r="D34" s="34"/>
      <c r="E34" s="34"/>
      <c r="F34" s="33">
        <f>F36</f>
        <v>30000</v>
      </c>
      <c r="G34" s="33">
        <f>G36</f>
        <v>30000</v>
      </c>
    </row>
    <row r="35" spans="1:7" ht="31.5" x14ac:dyDescent="0.2">
      <c r="A35" s="32" t="s">
        <v>166</v>
      </c>
      <c r="B35" s="35" t="s">
        <v>165</v>
      </c>
      <c r="C35" s="45">
        <f>C36</f>
        <v>140000</v>
      </c>
      <c r="D35" s="34"/>
      <c r="E35" s="34"/>
      <c r="F35" s="33">
        <f>F36</f>
        <v>30000</v>
      </c>
      <c r="G35" s="33">
        <f>G36</f>
        <v>30000</v>
      </c>
    </row>
    <row r="36" spans="1:7" ht="63" x14ac:dyDescent="0.2">
      <c r="A36" s="32" t="s">
        <v>164</v>
      </c>
      <c r="B36" s="35" t="s">
        <v>163</v>
      </c>
      <c r="C36" s="45">
        <v>140000</v>
      </c>
      <c r="D36" s="34">
        <v>30000</v>
      </c>
      <c r="E36" s="34">
        <v>30000</v>
      </c>
      <c r="F36" s="34">
        <v>30000</v>
      </c>
      <c r="G36" s="34">
        <v>30000</v>
      </c>
    </row>
    <row r="37" spans="1:7" ht="31.5" x14ac:dyDescent="0.25">
      <c r="A37" s="69" t="s">
        <v>162</v>
      </c>
      <c r="B37" s="68" t="s">
        <v>160</v>
      </c>
      <c r="C37" s="67">
        <f>C38</f>
        <v>40000</v>
      </c>
      <c r="D37" s="34"/>
      <c r="E37" s="34"/>
      <c r="F37" s="33">
        <f>F38</f>
        <v>150000</v>
      </c>
      <c r="G37" s="33">
        <f>G39</f>
        <v>150000</v>
      </c>
    </row>
    <row r="38" spans="1:7" ht="31.5" x14ac:dyDescent="0.25">
      <c r="A38" s="69" t="s">
        <v>161</v>
      </c>
      <c r="B38" s="68" t="s">
        <v>160</v>
      </c>
      <c r="C38" s="67">
        <f>C39</f>
        <v>40000</v>
      </c>
      <c r="D38" s="34"/>
      <c r="E38" s="34"/>
      <c r="F38" s="33">
        <f>F39</f>
        <v>150000</v>
      </c>
      <c r="G38" s="33">
        <f>G39</f>
        <v>150000</v>
      </c>
    </row>
    <row r="39" spans="1:7" ht="78.75" x14ac:dyDescent="0.25">
      <c r="A39" s="69" t="s">
        <v>159</v>
      </c>
      <c r="B39" s="68" t="s">
        <v>158</v>
      </c>
      <c r="C39" s="67">
        <v>40000</v>
      </c>
      <c r="D39" s="66">
        <v>50000</v>
      </c>
      <c r="E39" s="66">
        <v>50000</v>
      </c>
      <c r="F39" s="66">
        <v>150000</v>
      </c>
      <c r="G39" s="66">
        <v>150000</v>
      </c>
    </row>
    <row r="40" spans="1:7" x14ac:dyDescent="0.25">
      <c r="A40" s="69" t="s">
        <v>157</v>
      </c>
      <c r="B40" s="68" t="s">
        <v>155</v>
      </c>
      <c r="C40" s="67">
        <f>C42</f>
        <v>21000</v>
      </c>
      <c r="D40" s="66"/>
      <c r="E40" s="66"/>
      <c r="F40" s="66">
        <f>F42</f>
        <v>50000</v>
      </c>
      <c r="G40" s="66">
        <f>G42</f>
        <v>50000</v>
      </c>
    </row>
    <row r="41" spans="1:7" x14ac:dyDescent="0.25">
      <c r="A41" s="69" t="s">
        <v>156</v>
      </c>
      <c r="B41" s="68" t="s">
        <v>155</v>
      </c>
      <c r="C41" s="67">
        <f>C42</f>
        <v>21000</v>
      </c>
      <c r="D41" s="66"/>
      <c r="E41" s="66"/>
      <c r="F41" s="66">
        <f>F42</f>
        <v>50000</v>
      </c>
      <c r="G41" s="66">
        <f>G42</f>
        <v>50000</v>
      </c>
    </row>
    <row r="42" spans="1:7" ht="47.25" x14ac:dyDescent="0.25">
      <c r="A42" s="69" t="s">
        <v>154</v>
      </c>
      <c r="B42" s="68" t="s">
        <v>153</v>
      </c>
      <c r="C42" s="67">
        <v>21000</v>
      </c>
      <c r="D42" s="66"/>
      <c r="E42" s="66"/>
      <c r="F42" s="66">
        <v>50000</v>
      </c>
      <c r="G42" s="66">
        <v>50000</v>
      </c>
    </row>
    <row r="43" spans="1:7" x14ac:dyDescent="0.2">
      <c r="A43" s="32" t="s">
        <v>152</v>
      </c>
      <c r="B43" s="35" t="s">
        <v>151</v>
      </c>
      <c r="C43" s="45">
        <f>C44+C50</f>
        <v>1980000</v>
      </c>
      <c r="D43" s="34">
        <f>D44</f>
        <v>0</v>
      </c>
      <c r="E43" s="34">
        <f>E44</f>
        <v>0</v>
      </c>
      <c r="F43" s="34">
        <f>F44+F50</f>
        <v>1554000</v>
      </c>
      <c r="G43" s="34">
        <f>G44+G50</f>
        <v>1560000</v>
      </c>
    </row>
    <row r="44" spans="1:7" x14ac:dyDescent="0.2">
      <c r="A44" s="32" t="s">
        <v>150</v>
      </c>
      <c r="B44" s="35" t="s">
        <v>149</v>
      </c>
      <c r="C44" s="45">
        <f>C45</f>
        <v>127000</v>
      </c>
      <c r="D44" s="34">
        <f>D45</f>
        <v>0</v>
      </c>
      <c r="E44" s="34">
        <f>E45</f>
        <v>0</v>
      </c>
      <c r="F44" s="34">
        <f>F45</f>
        <v>105000</v>
      </c>
      <c r="G44" s="34">
        <f>G45</f>
        <v>105000</v>
      </c>
    </row>
    <row r="45" spans="1:7" ht="39" customHeight="1" x14ac:dyDescent="0.2">
      <c r="A45" s="32" t="s">
        <v>148</v>
      </c>
      <c r="B45" s="35" t="s">
        <v>147</v>
      </c>
      <c r="C45" s="45">
        <f>C49</f>
        <v>127000</v>
      </c>
      <c r="D45" s="34"/>
      <c r="E45" s="34"/>
      <c r="F45" s="33">
        <f>F49</f>
        <v>105000</v>
      </c>
      <c r="G45" s="33">
        <f>G49</f>
        <v>105000</v>
      </c>
    </row>
    <row r="46" spans="1:7" hidden="1" x14ac:dyDescent="0.2">
      <c r="A46" s="32" t="s">
        <v>146</v>
      </c>
      <c r="B46" s="35" t="s">
        <v>145</v>
      </c>
      <c r="C46" s="45">
        <f>C47+C48</f>
        <v>0</v>
      </c>
      <c r="D46" s="34">
        <f>D47+D48</f>
        <v>0</v>
      </c>
      <c r="E46" s="34">
        <f>E47+E48</f>
        <v>0</v>
      </c>
      <c r="F46" s="33"/>
      <c r="G46" s="33"/>
    </row>
    <row r="47" spans="1:7" hidden="1" x14ac:dyDescent="0.2">
      <c r="A47" s="32" t="s">
        <v>144</v>
      </c>
      <c r="B47" s="35" t="s">
        <v>143</v>
      </c>
      <c r="C47" s="45"/>
      <c r="D47" s="34"/>
      <c r="E47" s="34"/>
      <c r="F47" s="33"/>
      <c r="G47" s="33"/>
    </row>
    <row r="48" spans="1:7" hidden="1" x14ac:dyDescent="0.2">
      <c r="A48" s="32" t="s">
        <v>142</v>
      </c>
      <c r="B48" s="35" t="s">
        <v>141</v>
      </c>
      <c r="C48" s="45"/>
      <c r="D48" s="34"/>
      <c r="E48" s="34"/>
      <c r="F48" s="33"/>
      <c r="G48" s="33"/>
    </row>
    <row r="49" spans="1:9" ht="65.25" customHeight="1" x14ac:dyDescent="0.2">
      <c r="A49" s="32" t="s">
        <v>140</v>
      </c>
      <c r="B49" s="35" t="s">
        <v>139</v>
      </c>
      <c r="C49" s="45">
        <v>127000</v>
      </c>
      <c r="D49" s="34"/>
      <c r="E49" s="34"/>
      <c r="F49" s="33">
        <v>105000</v>
      </c>
      <c r="G49" s="33">
        <v>105000</v>
      </c>
    </row>
    <row r="50" spans="1:9" x14ac:dyDescent="0.2">
      <c r="A50" s="65" t="s">
        <v>138</v>
      </c>
      <c r="B50" s="35" t="s">
        <v>137</v>
      </c>
      <c r="C50" s="45">
        <f>C51+C54</f>
        <v>1853000</v>
      </c>
      <c r="D50" s="34" t="e">
        <f>D56+#REF!</f>
        <v>#REF!</v>
      </c>
      <c r="E50" s="34" t="e">
        <f>E56+#REF!</f>
        <v>#REF!</v>
      </c>
      <c r="F50" s="34">
        <f>F51+F54</f>
        <v>1449000</v>
      </c>
      <c r="G50" s="34">
        <f>G51+G54</f>
        <v>1455000</v>
      </c>
    </row>
    <row r="51" spans="1:9" x14ac:dyDescent="0.2">
      <c r="A51" s="65" t="s">
        <v>136</v>
      </c>
      <c r="B51" s="35" t="s">
        <v>135</v>
      </c>
      <c r="C51" s="42">
        <f>C52</f>
        <v>752000</v>
      </c>
      <c r="D51" s="38">
        <v>249000</v>
      </c>
      <c r="E51" s="38">
        <v>249000</v>
      </c>
      <c r="F51" s="38">
        <f>F52</f>
        <v>326000</v>
      </c>
      <c r="G51" s="38">
        <f>G52</f>
        <v>332000</v>
      </c>
    </row>
    <row r="52" spans="1:9" ht="31.5" x14ac:dyDescent="0.2">
      <c r="A52" s="65" t="s">
        <v>134</v>
      </c>
      <c r="B52" s="35" t="s">
        <v>133</v>
      </c>
      <c r="C52" s="42">
        <f>C53</f>
        <v>752000</v>
      </c>
      <c r="D52" s="38"/>
      <c r="E52" s="38"/>
      <c r="F52" s="38">
        <f>F53</f>
        <v>326000</v>
      </c>
      <c r="G52" s="38">
        <f>G53</f>
        <v>332000</v>
      </c>
    </row>
    <row r="53" spans="1:9" ht="63" x14ac:dyDescent="0.2">
      <c r="A53" s="65" t="s">
        <v>132</v>
      </c>
      <c r="B53" s="35" t="s">
        <v>131</v>
      </c>
      <c r="C53" s="42">
        <v>752000</v>
      </c>
      <c r="D53" s="38"/>
      <c r="E53" s="38"/>
      <c r="F53" s="38">
        <v>326000</v>
      </c>
      <c r="G53" s="38">
        <v>332000</v>
      </c>
    </row>
    <row r="54" spans="1:9" x14ac:dyDescent="0.2">
      <c r="A54" s="65" t="s">
        <v>130</v>
      </c>
      <c r="B54" s="35" t="s">
        <v>129</v>
      </c>
      <c r="C54" s="42">
        <f>C55</f>
        <v>1101000</v>
      </c>
      <c r="D54" s="38"/>
      <c r="E54" s="38"/>
      <c r="F54" s="38">
        <f>F55</f>
        <v>1123000</v>
      </c>
      <c r="G54" s="38">
        <f>G55</f>
        <v>1123000</v>
      </c>
    </row>
    <row r="55" spans="1:9" ht="31.5" x14ac:dyDescent="0.2">
      <c r="A55" s="65" t="s">
        <v>128</v>
      </c>
      <c r="B55" s="35" t="s">
        <v>127</v>
      </c>
      <c r="C55" s="42">
        <f>C56</f>
        <v>1101000</v>
      </c>
      <c r="D55" s="38"/>
      <c r="E55" s="38"/>
      <c r="F55" s="38">
        <f>F56</f>
        <v>1123000</v>
      </c>
      <c r="G55" s="38">
        <f>G56</f>
        <v>1123000</v>
      </c>
    </row>
    <row r="56" spans="1:9" ht="63" x14ac:dyDescent="0.2">
      <c r="A56" s="60" t="s">
        <v>126</v>
      </c>
      <c r="B56" s="43" t="s">
        <v>125</v>
      </c>
      <c r="C56" s="42">
        <v>1101000</v>
      </c>
      <c r="D56" s="38">
        <v>762000</v>
      </c>
      <c r="E56" s="38">
        <v>762000</v>
      </c>
      <c r="F56" s="38">
        <v>1123000</v>
      </c>
      <c r="G56" s="38">
        <v>1123000</v>
      </c>
    </row>
    <row r="57" spans="1:9" x14ac:dyDescent="0.2">
      <c r="A57" s="60" t="s">
        <v>124</v>
      </c>
      <c r="B57" s="43" t="s">
        <v>123</v>
      </c>
      <c r="C57" s="42">
        <f>C58</f>
        <v>1500</v>
      </c>
      <c r="D57" s="64">
        <v>0</v>
      </c>
      <c r="E57" s="64">
        <v>0</v>
      </c>
      <c r="F57" s="38">
        <v>0</v>
      </c>
      <c r="G57" s="38">
        <v>0</v>
      </c>
    </row>
    <row r="58" spans="1:9" ht="47.25" x14ac:dyDescent="0.2">
      <c r="A58" s="60" t="s">
        <v>122</v>
      </c>
      <c r="B58" s="43" t="s">
        <v>121</v>
      </c>
      <c r="C58" s="42">
        <f>C59</f>
        <v>1500</v>
      </c>
      <c r="D58" s="64">
        <v>0</v>
      </c>
      <c r="E58" s="64">
        <v>0</v>
      </c>
      <c r="F58" s="38">
        <v>0</v>
      </c>
      <c r="G58" s="38">
        <v>0</v>
      </c>
    </row>
    <row r="59" spans="1:9" ht="63" x14ac:dyDescent="0.2">
      <c r="A59" s="60" t="s">
        <v>120</v>
      </c>
      <c r="B59" s="43" t="s">
        <v>118</v>
      </c>
      <c r="C59" s="42">
        <f>C60</f>
        <v>1500</v>
      </c>
      <c r="D59" s="64">
        <v>0</v>
      </c>
      <c r="E59" s="64">
        <v>0</v>
      </c>
      <c r="F59" s="38">
        <v>0</v>
      </c>
      <c r="G59" s="38">
        <v>0</v>
      </c>
    </row>
    <row r="60" spans="1:9" ht="63" x14ac:dyDescent="0.2">
      <c r="A60" s="60" t="s">
        <v>119</v>
      </c>
      <c r="B60" s="43" t="s">
        <v>118</v>
      </c>
      <c r="C60" s="42">
        <v>1500</v>
      </c>
      <c r="D60" s="64">
        <v>0</v>
      </c>
      <c r="E60" s="64">
        <v>0</v>
      </c>
      <c r="F60" s="38">
        <v>0</v>
      </c>
      <c r="G60" s="38">
        <v>0</v>
      </c>
    </row>
    <row r="61" spans="1:9" ht="42" customHeight="1" x14ac:dyDescent="0.25">
      <c r="A61" s="62" t="s">
        <v>117</v>
      </c>
      <c r="B61" s="61" t="s">
        <v>116</v>
      </c>
      <c r="C61" s="42">
        <f>C62</f>
        <v>132387.91</v>
      </c>
      <c r="D61" s="38"/>
      <c r="E61" s="38"/>
      <c r="F61" s="38">
        <v>0</v>
      </c>
      <c r="G61" s="38">
        <v>0</v>
      </c>
      <c r="I61" s="63"/>
    </row>
    <row r="62" spans="1:9" ht="78.75" x14ac:dyDescent="0.25">
      <c r="A62" s="62" t="s">
        <v>115</v>
      </c>
      <c r="B62" s="61" t="s">
        <v>114</v>
      </c>
      <c r="C62" s="42">
        <f>C64+C66</f>
        <v>132387.91</v>
      </c>
      <c r="D62" s="38"/>
      <c r="E62" s="38"/>
      <c r="F62" s="38">
        <v>0</v>
      </c>
      <c r="G62" s="38">
        <v>0</v>
      </c>
      <c r="I62" s="63"/>
    </row>
    <row r="63" spans="1:9" ht="63" x14ac:dyDescent="0.25">
      <c r="A63" s="62" t="s">
        <v>113</v>
      </c>
      <c r="B63" s="61" t="s">
        <v>112</v>
      </c>
      <c r="C63" s="42">
        <f>C64</f>
        <v>112887.91</v>
      </c>
      <c r="D63" s="38"/>
      <c r="E63" s="38"/>
      <c r="F63" s="38">
        <v>0</v>
      </c>
      <c r="G63" s="38">
        <v>0</v>
      </c>
    </row>
    <row r="64" spans="1:9" ht="63" x14ac:dyDescent="0.25">
      <c r="A64" s="62" t="s">
        <v>111</v>
      </c>
      <c r="B64" s="61" t="s">
        <v>110</v>
      </c>
      <c r="C64" s="42">
        <v>112887.91</v>
      </c>
      <c r="D64" s="38"/>
      <c r="E64" s="38"/>
      <c r="F64" s="38">
        <v>0</v>
      </c>
      <c r="G64" s="38">
        <v>0</v>
      </c>
    </row>
    <row r="65" spans="1:7" ht="78.75" x14ac:dyDescent="0.25">
      <c r="A65" s="62" t="s">
        <v>109</v>
      </c>
      <c r="B65" s="61" t="s">
        <v>108</v>
      </c>
      <c r="C65" s="42">
        <f>C66</f>
        <v>19500</v>
      </c>
      <c r="D65" s="38"/>
      <c r="E65" s="38"/>
      <c r="F65" s="38">
        <v>0</v>
      </c>
      <c r="G65" s="38">
        <v>0</v>
      </c>
    </row>
    <row r="66" spans="1:7" ht="63" x14ac:dyDescent="0.25">
      <c r="A66" s="62" t="s">
        <v>107</v>
      </c>
      <c r="B66" s="61" t="s">
        <v>106</v>
      </c>
      <c r="C66" s="42">
        <v>19500</v>
      </c>
      <c r="D66" s="38"/>
      <c r="E66" s="38"/>
      <c r="F66" s="38">
        <v>0</v>
      </c>
      <c r="G66" s="38">
        <v>0</v>
      </c>
    </row>
    <row r="67" spans="1:7" x14ac:dyDescent="0.2">
      <c r="A67" s="60" t="s">
        <v>105</v>
      </c>
      <c r="B67" s="43" t="s">
        <v>104</v>
      </c>
      <c r="C67" s="42">
        <f t="shared" ref="C67:G69" si="0">C68</f>
        <v>128000</v>
      </c>
      <c r="D67" s="38">
        <f t="shared" si="0"/>
        <v>0</v>
      </c>
      <c r="E67" s="38">
        <f t="shared" si="0"/>
        <v>0</v>
      </c>
      <c r="F67" s="38">
        <f t="shared" si="0"/>
        <v>0</v>
      </c>
      <c r="G67" s="38">
        <f t="shared" si="0"/>
        <v>0</v>
      </c>
    </row>
    <row r="68" spans="1:7" x14ac:dyDescent="0.2">
      <c r="A68" s="60" t="s">
        <v>103</v>
      </c>
      <c r="B68" s="43" t="s">
        <v>102</v>
      </c>
      <c r="C68" s="42">
        <f t="shared" si="0"/>
        <v>128000</v>
      </c>
      <c r="D68" s="38">
        <f t="shared" si="0"/>
        <v>0</v>
      </c>
      <c r="E68" s="38">
        <f t="shared" si="0"/>
        <v>0</v>
      </c>
      <c r="F68" s="38">
        <f t="shared" si="0"/>
        <v>0</v>
      </c>
      <c r="G68" s="38">
        <f t="shared" si="0"/>
        <v>0</v>
      </c>
    </row>
    <row r="69" spans="1:7" x14ac:dyDescent="0.2">
      <c r="A69" s="60" t="s">
        <v>101</v>
      </c>
      <c r="B69" s="43" t="s">
        <v>100</v>
      </c>
      <c r="C69" s="42">
        <f t="shared" si="0"/>
        <v>128000</v>
      </c>
      <c r="D69" s="38">
        <f t="shared" si="0"/>
        <v>0</v>
      </c>
      <c r="E69" s="38">
        <f t="shared" si="0"/>
        <v>0</v>
      </c>
      <c r="F69" s="38">
        <f t="shared" si="0"/>
        <v>0</v>
      </c>
      <c r="G69" s="38">
        <f t="shared" si="0"/>
        <v>0</v>
      </c>
    </row>
    <row r="70" spans="1:7" ht="47.25" x14ac:dyDescent="0.2">
      <c r="A70" s="60" t="s">
        <v>99</v>
      </c>
      <c r="B70" s="43" t="s">
        <v>98</v>
      </c>
      <c r="C70" s="42">
        <v>128000</v>
      </c>
      <c r="D70" s="38"/>
      <c r="E70" s="38"/>
      <c r="F70" s="38">
        <v>0</v>
      </c>
      <c r="G70" s="38">
        <v>0</v>
      </c>
    </row>
    <row r="71" spans="1:7" x14ac:dyDescent="0.2">
      <c r="A71" s="60" t="s">
        <v>97</v>
      </c>
      <c r="B71" s="43" t="s">
        <v>96</v>
      </c>
      <c r="C71" s="42">
        <v>5000</v>
      </c>
      <c r="D71" s="38"/>
      <c r="E71" s="38"/>
      <c r="F71" s="38">
        <v>0</v>
      </c>
      <c r="G71" s="38">
        <v>0</v>
      </c>
    </row>
    <row r="72" spans="1:7" ht="31.5" x14ac:dyDescent="0.2">
      <c r="A72" s="60" t="s">
        <v>95</v>
      </c>
      <c r="B72" s="43" t="s">
        <v>94</v>
      </c>
      <c r="C72" s="42">
        <v>5000</v>
      </c>
      <c r="D72" s="38"/>
      <c r="E72" s="38"/>
      <c r="F72" s="38">
        <v>0</v>
      </c>
      <c r="G72" s="38">
        <v>0</v>
      </c>
    </row>
    <row r="73" spans="1:7" ht="47.25" x14ac:dyDescent="0.2">
      <c r="A73" s="60" t="s">
        <v>93</v>
      </c>
      <c r="B73" s="43" t="s">
        <v>92</v>
      </c>
      <c r="C73" s="42">
        <v>5000</v>
      </c>
      <c r="D73" s="38"/>
      <c r="E73" s="38"/>
      <c r="F73" s="38">
        <v>0</v>
      </c>
      <c r="G73" s="38">
        <v>0</v>
      </c>
    </row>
    <row r="74" spans="1:7" x14ac:dyDescent="0.2">
      <c r="A74" s="36" t="s">
        <v>91</v>
      </c>
      <c r="B74" s="31" t="s">
        <v>90</v>
      </c>
      <c r="C74" s="45">
        <f>C75</f>
        <v>11702029.640000001</v>
      </c>
      <c r="D74" s="34" t="e">
        <f>D75+D76+D86+#REF!+D91</f>
        <v>#REF!</v>
      </c>
      <c r="E74" s="34" t="e">
        <f>E75+E76+E86+#REF!+E91</f>
        <v>#REF!</v>
      </c>
      <c r="F74" s="34">
        <f>F75</f>
        <v>10051300</v>
      </c>
      <c r="G74" s="34">
        <f>G75</f>
        <v>10170700</v>
      </c>
    </row>
    <row r="75" spans="1:7" ht="31.5" x14ac:dyDescent="0.2">
      <c r="A75" s="32" t="s">
        <v>89</v>
      </c>
      <c r="B75" s="35" t="s">
        <v>88</v>
      </c>
      <c r="C75" s="45">
        <f>C76+C86+C91+C83</f>
        <v>11702029.640000001</v>
      </c>
      <c r="D75" s="34" t="e">
        <f>D76+D86+D91+#REF!</f>
        <v>#REF!</v>
      </c>
      <c r="E75" s="34" t="e">
        <f>E76+E86+E91+#REF!</f>
        <v>#REF!</v>
      </c>
      <c r="F75" s="34">
        <f>F76+F86+F91</f>
        <v>10051300</v>
      </c>
      <c r="G75" s="34">
        <f>G76+G86+G91</f>
        <v>10170700</v>
      </c>
    </row>
    <row r="76" spans="1:7" x14ac:dyDescent="0.2">
      <c r="A76" s="59" t="s">
        <v>87</v>
      </c>
      <c r="B76" s="31" t="s">
        <v>86</v>
      </c>
      <c r="C76" s="45">
        <f>C79+C77+C81</f>
        <v>9961000</v>
      </c>
      <c r="D76" s="34" t="e">
        <f>D79+#REF!</f>
        <v>#REF!</v>
      </c>
      <c r="E76" s="34" t="e">
        <f>E79+#REF!</f>
        <v>#REF!</v>
      </c>
      <c r="F76" s="34">
        <f>F79+F77</f>
        <v>9626000</v>
      </c>
      <c r="G76" s="34">
        <f>G79+G77</f>
        <v>9705000</v>
      </c>
    </row>
    <row r="77" spans="1:7" x14ac:dyDescent="0.2">
      <c r="A77" s="44" t="s">
        <v>85</v>
      </c>
      <c r="B77" s="43" t="s">
        <v>84</v>
      </c>
      <c r="C77" s="39">
        <f>C78</f>
        <v>9629000</v>
      </c>
      <c r="D77" s="37">
        <f>D78</f>
        <v>0</v>
      </c>
      <c r="E77" s="37">
        <f>E78</f>
        <v>0</v>
      </c>
      <c r="F77" s="37">
        <f>F78</f>
        <v>9565000</v>
      </c>
      <c r="G77" s="37">
        <f>G78</f>
        <v>9646000</v>
      </c>
    </row>
    <row r="78" spans="1:7" ht="31.5" x14ac:dyDescent="0.2">
      <c r="A78" s="44" t="s">
        <v>83</v>
      </c>
      <c r="B78" s="43" t="s">
        <v>82</v>
      </c>
      <c r="C78" s="39">
        <v>9629000</v>
      </c>
      <c r="D78" s="37"/>
      <c r="E78" s="37"/>
      <c r="F78" s="37">
        <v>9565000</v>
      </c>
      <c r="G78" s="37">
        <v>9646000</v>
      </c>
    </row>
    <row r="79" spans="1:7" ht="31.5" x14ac:dyDescent="0.2">
      <c r="A79" s="53" t="s">
        <v>81</v>
      </c>
      <c r="B79" s="58" t="s">
        <v>80</v>
      </c>
      <c r="C79" s="42">
        <f>C80</f>
        <v>64000</v>
      </c>
      <c r="D79" s="38">
        <f>D80</f>
        <v>0</v>
      </c>
      <c r="E79" s="38">
        <f>E80</f>
        <v>0</v>
      </c>
      <c r="F79" s="38">
        <f>F80</f>
        <v>61000</v>
      </c>
      <c r="G79" s="38">
        <f>G80</f>
        <v>59000</v>
      </c>
    </row>
    <row r="80" spans="1:7" ht="31.5" x14ac:dyDescent="0.2">
      <c r="A80" s="53" t="s">
        <v>79</v>
      </c>
      <c r="B80" s="57" t="s">
        <v>78</v>
      </c>
      <c r="C80" s="39">
        <v>64000</v>
      </c>
      <c r="D80" s="37"/>
      <c r="E80" s="37"/>
      <c r="F80" s="37">
        <v>61000</v>
      </c>
      <c r="G80" s="37">
        <v>59000</v>
      </c>
    </row>
    <row r="81" spans="1:7" x14ac:dyDescent="0.2">
      <c r="A81" s="53" t="s">
        <v>77</v>
      </c>
      <c r="B81" s="54" t="s">
        <v>76</v>
      </c>
      <c r="C81" s="39">
        <f>C82</f>
        <v>268000</v>
      </c>
      <c r="D81" s="37"/>
      <c r="E81" s="37"/>
      <c r="F81" s="37">
        <v>0</v>
      </c>
      <c r="G81" s="37">
        <v>0</v>
      </c>
    </row>
    <row r="82" spans="1:7" x14ac:dyDescent="0.2">
      <c r="A82" s="53" t="s">
        <v>75</v>
      </c>
      <c r="B82" s="54" t="s">
        <v>74</v>
      </c>
      <c r="C82" s="39">
        <v>268000</v>
      </c>
      <c r="D82" s="37"/>
      <c r="E82" s="37"/>
      <c r="F82" s="37">
        <v>0</v>
      </c>
      <c r="G82" s="37">
        <v>0</v>
      </c>
    </row>
    <row r="83" spans="1:7" ht="31.5" x14ac:dyDescent="0.2">
      <c r="A83" s="56" t="s">
        <v>73</v>
      </c>
      <c r="B83" s="55" t="s">
        <v>72</v>
      </c>
      <c r="C83" s="39">
        <f t="shared" ref="C83:G84" si="1">C84</f>
        <v>669000</v>
      </c>
      <c r="D83" s="37">
        <f t="shared" si="1"/>
        <v>0</v>
      </c>
      <c r="E83" s="37">
        <f t="shared" si="1"/>
        <v>0</v>
      </c>
      <c r="F83" s="37">
        <f t="shared" si="1"/>
        <v>0</v>
      </c>
      <c r="G83" s="37">
        <f t="shared" si="1"/>
        <v>0</v>
      </c>
    </row>
    <row r="84" spans="1:7" x14ac:dyDescent="0.2">
      <c r="A84" s="53" t="s">
        <v>71</v>
      </c>
      <c r="B84" s="54" t="s">
        <v>70</v>
      </c>
      <c r="C84" s="39">
        <f t="shared" si="1"/>
        <v>669000</v>
      </c>
      <c r="D84" s="37">
        <f t="shared" si="1"/>
        <v>0</v>
      </c>
      <c r="E84" s="37">
        <f t="shared" si="1"/>
        <v>0</v>
      </c>
      <c r="F84" s="37">
        <f t="shared" si="1"/>
        <v>0</v>
      </c>
      <c r="G84" s="37">
        <f t="shared" si="1"/>
        <v>0</v>
      </c>
    </row>
    <row r="85" spans="1:7" x14ac:dyDescent="0.2">
      <c r="A85" s="53" t="s">
        <v>69</v>
      </c>
      <c r="B85" s="54" t="s">
        <v>68</v>
      </c>
      <c r="C85" s="39">
        <v>669000</v>
      </c>
      <c r="D85" s="37"/>
      <c r="E85" s="37"/>
      <c r="F85" s="37">
        <v>0</v>
      </c>
      <c r="G85" s="37">
        <v>0</v>
      </c>
    </row>
    <row r="86" spans="1:7" x14ac:dyDescent="0.2">
      <c r="A86" s="36" t="s">
        <v>67</v>
      </c>
      <c r="B86" s="31" t="s">
        <v>66</v>
      </c>
      <c r="C86" s="45">
        <f>C87+C89</f>
        <v>386129.64</v>
      </c>
      <c r="D86" s="34" t="e">
        <f>#REF!+D87+D89</f>
        <v>#REF!</v>
      </c>
      <c r="E86" s="34" t="e">
        <f>#REF!+E87+E89</f>
        <v>#REF!</v>
      </c>
      <c r="F86" s="34">
        <f>F87+F89</f>
        <v>425300</v>
      </c>
      <c r="G86" s="34">
        <f>+G87+G89</f>
        <v>465700</v>
      </c>
    </row>
    <row r="87" spans="1:7" ht="47.25" x14ac:dyDescent="0.2">
      <c r="A87" s="53" t="s">
        <v>65</v>
      </c>
      <c r="B87" s="43" t="s">
        <v>64</v>
      </c>
      <c r="C87" s="42">
        <f>C88</f>
        <v>386129.64</v>
      </c>
      <c r="D87" s="38">
        <f>D88</f>
        <v>0</v>
      </c>
      <c r="E87" s="38">
        <f>E88</f>
        <v>0</v>
      </c>
      <c r="F87" s="38">
        <f>F88</f>
        <v>425300</v>
      </c>
      <c r="G87" s="38">
        <f>G88</f>
        <v>465700</v>
      </c>
    </row>
    <row r="88" spans="1:7" ht="51" customHeight="1" x14ac:dyDescent="0.2">
      <c r="A88" s="52" t="s">
        <v>63</v>
      </c>
      <c r="B88" s="40" t="s">
        <v>62</v>
      </c>
      <c r="C88" s="39">
        <v>386129.64</v>
      </c>
      <c r="D88" s="37"/>
      <c r="E88" s="38"/>
      <c r="F88" s="37">
        <v>425300</v>
      </c>
      <c r="G88" s="37">
        <v>465700</v>
      </c>
    </row>
    <row r="89" spans="1:7" ht="0.75" hidden="1" customHeight="1" x14ac:dyDescent="0.2">
      <c r="A89" s="51"/>
      <c r="B89" s="35"/>
      <c r="C89" s="45"/>
      <c r="D89" s="34">
        <f>D90</f>
        <v>0</v>
      </c>
      <c r="E89" s="34">
        <f>E90</f>
        <v>0</v>
      </c>
      <c r="F89" s="34"/>
      <c r="G89" s="34"/>
    </row>
    <row r="90" spans="1:7" hidden="1" x14ac:dyDescent="0.2">
      <c r="A90" s="50"/>
      <c r="B90" s="49"/>
      <c r="C90" s="48"/>
      <c r="D90" s="46"/>
      <c r="E90" s="47"/>
      <c r="F90" s="46"/>
      <c r="G90" s="46"/>
    </row>
    <row r="91" spans="1:7" x14ac:dyDescent="0.2">
      <c r="A91" s="36" t="s">
        <v>61</v>
      </c>
      <c r="B91" s="31" t="s">
        <v>60</v>
      </c>
      <c r="C91" s="45">
        <f t="shared" ref="C91:G92" si="2">C92</f>
        <v>685900</v>
      </c>
      <c r="D91" s="34">
        <f t="shared" si="2"/>
        <v>0</v>
      </c>
      <c r="E91" s="34">
        <f t="shared" si="2"/>
        <v>0</v>
      </c>
      <c r="F91" s="34">
        <f t="shared" si="2"/>
        <v>0</v>
      </c>
      <c r="G91" s="34">
        <f t="shared" si="2"/>
        <v>0</v>
      </c>
    </row>
    <row r="92" spans="1:7" x14ac:dyDescent="0.2">
      <c r="A92" s="44" t="s">
        <v>59</v>
      </c>
      <c r="B92" s="43" t="s">
        <v>58</v>
      </c>
      <c r="C92" s="42">
        <f t="shared" si="2"/>
        <v>685900</v>
      </c>
      <c r="D92" s="38">
        <f t="shared" si="2"/>
        <v>0</v>
      </c>
      <c r="E92" s="38">
        <f t="shared" si="2"/>
        <v>0</v>
      </c>
      <c r="F92" s="38">
        <f t="shared" si="2"/>
        <v>0</v>
      </c>
      <c r="G92" s="38">
        <f t="shared" si="2"/>
        <v>0</v>
      </c>
    </row>
    <row r="93" spans="1:7" ht="31.5" x14ac:dyDescent="0.2">
      <c r="A93" s="41" t="s">
        <v>57</v>
      </c>
      <c r="B93" s="40" t="s">
        <v>56</v>
      </c>
      <c r="C93" s="39">
        <v>685900</v>
      </c>
      <c r="D93" s="38"/>
      <c r="E93" s="38"/>
      <c r="F93" s="37">
        <v>0</v>
      </c>
      <c r="G93" s="37">
        <v>0</v>
      </c>
    </row>
    <row r="94" spans="1:7" ht="31.5" hidden="1" x14ac:dyDescent="0.2">
      <c r="A94" s="36" t="s">
        <v>55</v>
      </c>
      <c r="B94" s="31" t="s">
        <v>54</v>
      </c>
      <c r="C94" s="34">
        <f>C95+C100</f>
        <v>0</v>
      </c>
      <c r="D94" s="34">
        <f>D95+D100</f>
        <v>0</v>
      </c>
      <c r="E94" s="34">
        <f>E95+E100</f>
        <v>0</v>
      </c>
      <c r="F94" s="33"/>
      <c r="G94" s="33"/>
    </row>
    <row r="95" spans="1:7" hidden="1" x14ac:dyDescent="0.2">
      <c r="A95" s="32" t="s">
        <v>53</v>
      </c>
      <c r="B95" s="35" t="s">
        <v>52</v>
      </c>
      <c r="C95" s="34"/>
      <c r="D95" s="34">
        <f>D96+D98</f>
        <v>0</v>
      </c>
      <c r="E95" s="34">
        <f>E96+E98</f>
        <v>0</v>
      </c>
      <c r="F95" s="33"/>
      <c r="G95" s="33"/>
    </row>
    <row r="96" spans="1:7" hidden="1" x14ac:dyDescent="0.2">
      <c r="A96" s="36" t="s">
        <v>51</v>
      </c>
      <c r="B96" s="31" t="s">
        <v>50</v>
      </c>
      <c r="C96" s="34">
        <f>C97</f>
        <v>0</v>
      </c>
      <c r="D96" s="34">
        <f>D97</f>
        <v>0</v>
      </c>
      <c r="E96" s="34">
        <f>E97</f>
        <v>0</v>
      </c>
      <c r="F96" s="33"/>
      <c r="G96" s="33"/>
    </row>
    <row r="97" spans="1:7" ht="47.25" hidden="1" x14ac:dyDescent="0.2">
      <c r="A97" s="32" t="s">
        <v>49</v>
      </c>
      <c r="B97" s="35" t="s">
        <v>48</v>
      </c>
      <c r="C97" s="34">
        <v>0</v>
      </c>
      <c r="D97" s="34">
        <v>0</v>
      </c>
      <c r="E97" s="34">
        <v>0</v>
      </c>
      <c r="F97" s="33"/>
      <c r="G97" s="33"/>
    </row>
    <row r="98" spans="1:7" hidden="1" x14ac:dyDescent="0.2">
      <c r="A98" s="36" t="s">
        <v>47</v>
      </c>
      <c r="B98" s="31" t="s">
        <v>46</v>
      </c>
      <c r="C98" s="34">
        <f>C99</f>
        <v>0</v>
      </c>
      <c r="D98" s="34">
        <f>D99</f>
        <v>0</v>
      </c>
      <c r="E98" s="34">
        <f>E99</f>
        <v>0</v>
      </c>
      <c r="F98" s="33"/>
      <c r="G98" s="33"/>
    </row>
    <row r="99" spans="1:7" ht="47.25" hidden="1" x14ac:dyDescent="0.2">
      <c r="A99" s="32" t="s">
        <v>45</v>
      </c>
      <c r="B99" s="35" t="s">
        <v>44</v>
      </c>
      <c r="C99" s="34"/>
      <c r="D99" s="34"/>
      <c r="E99" s="34"/>
      <c r="F99" s="33"/>
      <c r="G99" s="33"/>
    </row>
    <row r="100" spans="1:7" ht="31.5" hidden="1" x14ac:dyDescent="0.2">
      <c r="A100" s="32" t="s">
        <v>43</v>
      </c>
      <c r="B100" s="35" t="s">
        <v>42</v>
      </c>
      <c r="C100" s="34">
        <f t="shared" ref="C100:E101" si="3">C101</f>
        <v>0</v>
      </c>
      <c r="D100" s="34">
        <f t="shared" si="3"/>
        <v>0</v>
      </c>
      <c r="E100" s="34">
        <f t="shared" si="3"/>
        <v>0</v>
      </c>
      <c r="F100" s="33"/>
      <c r="G100" s="33"/>
    </row>
    <row r="101" spans="1:7" hidden="1" x14ac:dyDescent="0.2">
      <c r="A101" s="36" t="s">
        <v>41</v>
      </c>
      <c r="B101" s="31" t="s">
        <v>40</v>
      </c>
      <c r="C101" s="34">
        <f t="shared" si="3"/>
        <v>0</v>
      </c>
      <c r="D101" s="34">
        <f t="shared" si="3"/>
        <v>0</v>
      </c>
      <c r="E101" s="34">
        <f t="shared" si="3"/>
        <v>0</v>
      </c>
      <c r="F101" s="33"/>
      <c r="G101" s="33"/>
    </row>
    <row r="102" spans="1:7" ht="31.5" hidden="1" x14ac:dyDescent="0.2">
      <c r="A102" s="32" t="s">
        <v>39</v>
      </c>
      <c r="B102" s="35" t="s">
        <v>38</v>
      </c>
      <c r="C102" s="34"/>
      <c r="D102" s="34"/>
      <c r="E102" s="34"/>
      <c r="F102" s="33"/>
      <c r="G102" s="33"/>
    </row>
    <row r="103" spans="1:7" hidden="1" x14ac:dyDescent="0.2">
      <c r="A103" s="32"/>
      <c r="B103" s="31" t="s">
        <v>37</v>
      </c>
      <c r="C103" s="34">
        <f>C75</f>
        <v>11702029.640000001</v>
      </c>
      <c r="D103" s="34" t="e">
        <f>D75</f>
        <v>#REF!</v>
      </c>
      <c r="E103" s="34" t="e">
        <f>E75</f>
        <v>#REF!</v>
      </c>
      <c r="F103" s="33"/>
      <c r="G103" s="33"/>
    </row>
    <row r="104" spans="1:7" x14ac:dyDescent="0.2">
      <c r="A104" s="32" t="s">
        <v>36</v>
      </c>
      <c r="B104" s="31" t="s">
        <v>35</v>
      </c>
      <c r="C104" s="30">
        <f>C11+C74</f>
        <v>18950917.550000001</v>
      </c>
      <c r="D104" s="30" t="e">
        <f>D11+D74</f>
        <v>#REF!</v>
      </c>
      <c r="E104" s="30" t="e">
        <f>E11+E74</f>
        <v>#REF!</v>
      </c>
      <c r="F104" s="30">
        <f>F11+F74</f>
        <v>16740300</v>
      </c>
      <c r="G104" s="30">
        <f>G11+G74</f>
        <v>17075700</v>
      </c>
    </row>
    <row r="106" spans="1:7" ht="18.75" x14ac:dyDescent="0.3">
      <c r="B106" s="1"/>
      <c r="C106" s="29"/>
      <c r="D106" s="28"/>
      <c r="E106" s="22"/>
    </row>
    <row r="107" spans="1:7" ht="12.75" x14ac:dyDescent="0.2">
      <c r="C107" s="22"/>
      <c r="D107" s="22"/>
      <c r="E107" s="22"/>
    </row>
    <row r="108" spans="1:7" ht="12.75" x14ac:dyDescent="0.2">
      <c r="C108" s="22"/>
      <c r="D108" s="22"/>
      <c r="E108" s="22"/>
    </row>
    <row r="109" spans="1:7" ht="12.75" x14ac:dyDescent="0.2">
      <c r="C109" s="22"/>
      <c r="D109" s="22"/>
      <c r="E109" s="22"/>
    </row>
    <row r="110" spans="1:7" ht="12.75" x14ac:dyDescent="0.2">
      <c r="A110" s="27"/>
      <c r="B110" s="26"/>
      <c r="C110" s="25"/>
      <c r="D110" s="25"/>
      <c r="E110" s="25"/>
    </row>
    <row r="111" spans="1:7" ht="12.75" x14ac:dyDescent="0.2">
      <c r="A111" s="27"/>
      <c r="B111" s="26"/>
      <c r="C111" s="25"/>
      <c r="D111" s="25"/>
      <c r="E111" s="25"/>
    </row>
    <row r="112" spans="1:7" ht="12.75" x14ac:dyDescent="0.2">
      <c r="C112" s="22"/>
      <c r="D112" s="22"/>
      <c r="E112" s="22"/>
    </row>
    <row r="113" spans="3:5" ht="12.75" x14ac:dyDescent="0.2">
      <c r="C113" s="22"/>
      <c r="D113" s="22"/>
      <c r="E113" s="22"/>
    </row>
    <row r="114" spans="3:5" ht="12.75" x14ac:dyDescent="0.2">
      <c r="C114" s="22"/>
      <c r="D114" s="22"/>
      <c r="E114" s="22"/>
    </row>
    <row r="115" spans="3:5" ht="12.75" x14ac:dyDescent="0.2">
      <c r="C115" s="22"/>
      <c r="D115" s="22"/>
      <c r="E115" s="22"/>
    </row>
    <row r="116" spans="3:5" ht="12.75" x14ac:dyDescent="0.2">
      <c r="C116" s="22"/>
      <c r="D116" s="22"/>
      <c r="E116" s="22"/>
    </row>
    <row r="117" spans="3:5" ht="12.75" x14ac:dyDescent="0.2">
      <c r="C117" s="22"/>
      <c r="D117" s="22"/>
      <c r="E117" s="22"/>
    </row>
    <row r="118" spans="3:5" ht="12.75" x14ac:dyDescent="0.2">
      <c r="C118" s="22"/>
      <c r="D118" s="22"/>
      <c r="E118" s="22"/>
    </row>
    <row r="119" spans="3:5" ht="12.75" x14ac:dyDescent="0.2">
      <c r="C119" s="22"/>
      <c r="D119" s="22"/>
      <c r="E119" s="22"/>
    </row>
    <row r="120" spans="3:5" ht="12.75" x14ac:dyDescent="0.2">
      <c r="C120" s="22"/>
      <c r="D120" s="22"/>
      <c r="E120" s="22"/>
    </row>
    <row r="121" spans="3:5" ht="12.75" x14ac:dyDescent="0.2">
      <c r="C121" s="22"/>
      <c r="D121" s="22"/>
      <c r="E121" s="22"/>
    </row>
    <row r="122" spans="3:5" ht="12.75" x14ac:dyDescent="0.2">
      <c r="C122" s="22"/>
      <c r="D122" s="22"/>
      <c r="E122" s="22"/>
    </row>
    <row r="123" spans="3:5" ht="12.75" x14ac:dyDescent="0.2">
      <c r="C123" s="22"/>
      <c r="D123" s="22"/>
      <c r="E123" s="22"/>
    </row>
    <row r="124" spans="3:5" ht="12.75" x14ac:dyDescent="0.2">
      <c r="C124" s="22"/>
      <c r="D124" s="22"/>
      <c r="E124" s="22"/>
    </row>
    <row r="125" spans="3:5" ht="12.75" x14ac:dyDescent="0.2">
      <c r="C125" s="22"/>
      <c r="D125" s="22"/>
      <c r="E125" s="22"/>
    </row>
    <row r="126" spans="3:5" ht="12.75" x14ac:dyDescent="0.2">
      <c r="C126" s="22"/>
      <c r="D126" s="22"/>
      <c r="E126" s="22"/>
    </row>
    <row r="127" spans="3:5" ht="12.75" x14ac:dyDescent="0.2">
      <c r="C127" s="22"/>
      <c r="D127" s="22"/>
      <c r="E127" s="22"/>
    </row>
    <row r="128" spans="3:5" ht="12.75" x14ac:dyDescent="0.2">
      <c r="C128" s="22"/>
      <c r="D128" s="22"/>
      <c r="E128" s="22"/>
    </row>
    <row r="129" spans="1:5" ht="12.75" x14ac:dyDescent="0.2">
      <c r="C129" s="22"/>
      <c r="D129" s="22"/>
      <c r="E129" s="22"/>
    </row>
    <row r="130" spans="1:5" ht="12.75" x14ac:dyDescent="0.2">
      <c r="C130" s="22"/>
      <c r="D130" s="22"/>
      <c r="E130" s="22"/>
    </row>
    <row r="131" spans="1:5" ht="12.75" x14ac:dyDescent="0.2">
      <c r="C131" s="22"/>
      <c r="D131" s="22"/>
      <c r="E131" s="22"/>
    </row>
    <row r="132" spans="1:5" ht="12.75" x14ac:dyDescent="0.2">
      <c r="C132" s="22"/>
      <c r="D132" s="22"/>
      <c r="E132" s="22"/>
    </row>
    <row r="133" spans="1:5" ht="12.75" x14ac:dyDescent="0.2">
      <c r="C133" s="22"/>
      <c r="D133" s="22"/>
      <c r="E133" s="22"/>
    </row>
    <row r="134" spans="1:5" ht="12.75" x14ac:dyDescent="0.2">
      <c r="C134" s="22"/>
      <c r="D134" s="22"/>
      <c r="E134" s="22"/>
    </row>
    <row r="135" spans="1:5" ht="12.75" x14ac:dyDescent="0.2">
      <c r="C135" s="22"/>
      <c r="D135" s="22"/>
      <c r="E135" s="22"/>
    </row>
    <row r="136" spans="1:5" ht="12.75" x14ac:dyDescent="0.2">
      <c r="C136" s="22"/>
      <c r="D136" s="22"/>
      <c r="E136" s="22"/>
    </row>
    <row r="137" spans="1:5" ht="12.75" x14ac:dyDescent="0.2">
      <c r="C137" s="22"/>
      <c r="D137" s="22"/>
      <c r="E137" s="22"/>
    </row>
    <row r="138" spans="1:5" ht="12.75" x14ac:dyDescent="0.2">
      <c r="C138" s="22"/>
      <c r="D138" s="22"/>
      <c r="E138" s="22"/>
    </row>
    <row r="139" spans="1:5" ht="12.75" x14ac:dyDescent="0.2">
      <c r="C139" s="22"/>
      <c r="D139" s="22"/>
      <c r="E139" s="22"/>
    </row>
    <row r="143" spans="1:5" ht="18.75" x14ac:dyDescent="0.3">
      <c r="A143" s="492"/>
      <c r="B143" s="492"/>
      <c r="C143" s="492"/>
      <c r="D143" s="492"/>
      <c r="E143" s="492"/>
    </row>
  </sheetData>
  <mergeCells count="2">
    <mergeCell ref="A143:E143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workbookViewId="0"/>
  </sheetViews>
  <sheetFormatPr defaultRowHeight="12.75" x14ac:dyDescent="0.2"/>
  <cols>
    <col min="1" max="1" width="1.42578125" style="89" customWidth="1"/>
    <col min="2" max="2" width="21.42578125" style="89" customWidth="1"/>
    <col min="3" max="4" width="0.7109375" style="89" customWidth="1"/>
    <col min="5" max="5" width="0.5703125" style="89" customWidth="1"/>
    <col min="6" max="6" width="38.5703125" style="89" customWidth="1"/>
    <col min="7" max="7" width="0" style="89" hidden="1" customWidth="1"/>
    <col min="8" max="8" width="4.85546875" style="89" customWidth="1"/>
    <col min="9" max="9" width="4.7109375" style="89" customWidth="1"/>
    <col min="10" max="11" width="0" style="89" hidden="1" customWidth="1"/>
    <col min="12" max="12" width="15.7109375" style="89" customWidth="1"/>
    <col min="13" max="13" width="14.7109375" style="89" customWidth="1"/>
    <col min="14" max="14" width="14.28515625" style="89" customWidth="1"/>
    <col min="15" max="246" width="9.140625" style="89" customWidth="1"/>
    <col min="247" max="16384" width="9.140625" style="89"/>
  </cols>
  <sheetData>
    <row r="1" spans="1:16" ht="15" customHeight="1" x14ac:dyDescent="0.3">
      <c r="A1" s="130"/>
      <c r="B1" s="130"/>
      <c r="C1" s="130"/>
      <c r="D1" s="130"/>
      <c r="E1" s="130"/>
      <c r="F1" s="130"/>
      <c r="G1" s="130"/>
      <c r="H1" s="130"/>
      <c r="I1" s="91"/>
      <c r="J1" s="91"/>
      <c r="K1" s="91"/>
      <c r="L1" s="137"/>
      <c r="M1" s="134" t="s">
        <v>254</v>
      </c>
      <c r="N1" s="129"/>
    </row>
    <row r="2" spans="1:16" ht="15" customHeight="1" x14ac:dyDescent="0.3">
      <c r="A2" s="130"/>
      <c r="B2" s="130"/>
      <c r="C2" s="130"/>
      <c r="D2" s="130"/>
      <c r="E2" s="130"/>
      <c r="F2" s="130"/>
      <c r="G2" s="130"/>
      <c r="H2" s="130"/>
      <c r="I2" s="91"/>
      <c r="J2" s="91"/>
      <c r="K2" s="91"/>
      <c r="L2" s="136"/>
      <c r="M2" s="134" t="s">
        <v>220</v>
      </c>
      <c r="N2" s="129"/>
    </row>
    <row r="3" spans="1:16" ht="15" customHeight="1" x14ac:dyDescent="0.3">
      <c r="A3" s="130"/>
      <c r="B3" s="130"/>
      <c r="C3" s="130"/>
      <c r="D3" s="130"/>
      <c r="E3" s="130"/>
      <c r="F3" s="130"/>
      <c r="G3" s="130"/>
      <c r="H3" s="130"/>
      <c r="I3" s="91"/>
      <c r="J3" s="91"/>
      <c r="K3" s="91"/>
      <c r="L3" s="136"/>
      <c r="M3" s="134" t="s">
        <v>253</v>
      </c>
      <c r="N3" s="129"/>
    </row>
    <row r="4" spans="1:16" ht="15" customHeight="1" x14ac:dyDescent="0.3">
      <c r="A4" s="130"/>
      <c r="B4" s="133"/>
      <c r="C4" s="133"/>
      <c r="D4" s="132"/>
      <c r="E4" s="132"/>
      <c r="F4" s="132"/>
      <c r="G4" s="133"/>
      <c r="H4" s="132"/>
      <c r="I4" s="131"/>
      <c r="J4" s="131"/>
      <c r="K4" s="131"/>
      <c r="L4" s="135"/>
      <c r="M4" s="134" t="s">
        <v>397</v>
      </c>
      <c r="N4" s="129"/>
    </row>
    <row r="5" spans="1:16" ht="17.25" customHeight="1" x14ac:dyDescent="0.3">
      <c r="A5" s="130"/>
      <c r="B5" s="133"/>
      <c r="C5" s="133"/>
      <c r="D5" s="132"/>
      <c r="E5" s="132"/>
      <c r="F5" s="132"/>
      <c r="G5" s="133"/>
      <c r="H5" s="132"/>
      <c r="I5" s="131"/>
      <c r="J5" s="131"/>
      <c r="K5" s="131"/>
      <c r="L5" s="129"/>
      <c r="M5" s="129"/>
      <c r="N5" s="129"/>
    </row>
    <row r="6" spans="1:16" ht="36" customHeight="1" x14ac:dyDescent="0.2">
      <c r="A6" s="506" t="s">
        <v>252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P6" s="111"/>
    </row>
    <row r="7" spans="1:16" ht="18" customHeight="1" thickBot="1" x14ac:dyDescent="0.35">
      <c r="A7" s="130"/>
      <c r="B7" s="130"/>
      <c r="C7" s="130"/>
      <c r="D7" s="130"/>
      <c r="E7" s="130"/>
      <c r="F7" s="130"/>
      <c r="G7" s="130"/>
      <c r="H7" s="130"/>
      <c r="I7" s="91"/>
      <c r="J7" s="91"/>
      <c r="K7" s="91"/>
      <c r="L7" s="129"/>
      <c r="M7" s="129"/>
      <c r="N7" s="128" t="s">
        <v>1</v>
      </c>
      <c r="O7" s="111"/>
      <c r="P7" s="111"/>
    </row>
    <row r="8" spans="1:16" ht="18.75" hidden="1" customHeight="1" thickBot="1" x14ac:dyDescent="0.25">
      <c r="A8" s="127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5" t="s">
        <v>1</v>
      </c>
      <c r="P8" s="111"/>
    </row>
    <row r="9" spans="1:16" ht="18" customHeight="1" thickBot="1" x14ac:dyDescent="0.25">
      <c r="A9" s="498" t="s">
        <v>251</v>
      </c>
      <c r="B9" s="499"/>
      <c r="C9" s="499"/>
      <c r="D9" s="499"/>
      <c r="E9" s="499"/>
      <c r="F9" s="500"/>
      <c r="G9" s="124" t="s">
        <v>250</v>
      </c>
      <c r="H9" s="123" t="s">
        <v>249</v>
      </c>
      <c r="I9" s="122" t="s">
        <v>248</v>
      </c>
      <c r="J9" s="121" t="s">
        <v>247</v>
      </c>
      <c r="K9" s="121" t="s">
        <v>246</v>
      </c>
      <c r="L9" s="121">
        <v>2024</v>
      </c>
      <c r="M9" s="121">
        <v>2025</v>
      </c>
      <c r="N9" s="120">
        <v>2026</v>
      </c>
      <c r="P9" s="111"/>
    </row>
    <row r="10" spans="1:16" ht="18" customHeight="1" x14ac:dyDescent="0.2">
      <c r="A10" s="521" t="s">
        <v>245</v>
      </c>
      <c r="B10" s="522"/>
      <c r="C10" s="522"/>
      <c r="D10" s="522"/>
      <c r="E10" s="522"/>
      <c r="F10" s="523"/>
      <c r="G10" s="119"/>
      <c r="H10" s="119">
        <v>0</v>
      </c>
      <c r="I10" s="119">
        <v>0</v>
      </c>
      <c r="J10" s="118"/>
      <c r="K10" s="118"/>
      <c r="L10" s="117">
        <v>0</v>
      </c>
      <c r="M10" s="117">
        <v>407875</v>
      </c>
      <c r="N10" s="116">
        <v>830500</v>
      </c>
    </row>
    <row r="11" spans="1:16" ht="15.95" customHeight="1" x14ac:dyDescent="0.2">
      <c r="A11" s="513" t="s">
        <v>244</v>
      </c>
      <c r="B11" s="514"/>
      <c r="C11" s="514"/>
      <c r="D11" s="514"/>
      <c r="E11" s="514"/>
      <c r="F11" s="514"/>
      <c r="G11" s="514"/>
      <c r="H11" s="115">
        <v>1</v>
      </c>
      <c r="I11" s="114">
        <v>0</v>
      </c>
      <c r="J11" s="515"/>
      <c r="K11" s="516"/>
      <c r="L11" s="113">
        <f>L12+L13+L14+L15</f>
        <v>6357296.8499999996</v>
      </c>
      <c r="M11" s="113">
        <f>M12+M13+M14+M15</f>
        <v>5745231.3900000006</v>
      </c>
      <c r="N11" s="112">
        <f>N12+N13+N14+N15</f>
        <v>5775231.3900000006</v>
      </c>
      <c r="P11" s="111"/>
    </row>
    <row r="12" spans="1:16" ht="26.25" customHeight="1" x14ac:dyDescent="0.2">
      <c r="A12" s="496" t="s">
        <v>243</v>
      </c>
      <c r="B12" s="497"/>
      <c r="C12" s="497"/>
      <c r="D12" s="497"/>
      <c r="E12" s="497"/>
      <c r="F12" s="497"/>
      <c r="G12" s="497"/>
      <c r="H12" s="98">
        <v>1</v>
      </c>
      <c r="I12" s="106">
        <v>2</v>
      </c>
      <c r="J12" s="494"/>
      <c r="K12" s="495"/>
      <c r="L12" s="105">
        <v>1754631.59</v>
      </c>
      <c r="M12" s="105">
        <v>1296761.8600000001</v>
      </c>
      <c r="N12" s="104">
        <v>1296761.8600000001</v>
      </c>
    </row>
    <row r="13" spans="1:16" ht="37.5" customHeight="1" x14ac:dyDescent="0.2">
      <c r="A13" s="496" t="s">
        <v>242</v>
      </c>
      <c r="B13" s="497"/>
      <c r="C13" s="497"/>
      <c r="D13" s="497"/>
      <c r="E13" s="497"/>
      <c r="F13" s="497"/>
      <c r="G13" s="497"/>
      <c r="H13" s="98">
        <v>1</v>
      </c>
      <c r="I13" s="106">
        <v>4</v>
      </c>
      <c r="J13" s="494"/>
      <c r="K13" s="495"/>
      <c r="L13" s="105">
        <v>4498415.26</v>
      </c>
      <c r="M13" s="105">
        <v>4347228.53</v>
      </c>
      <c r="N13" s="104">
        <v>4377228.53</v>
      </c>
    </row>
    <row r="14" spans="1:16" ht="25.5" customHeight="1" x14ac:dyDescent="0.2">
      <c r="A14" s="496" t="s">
        <v>241</v>
      </c>
      <c r="B14" s="497"/>
      <c r="C14" s="497"/>
      <c r="D14" s="497"/>
      <c r="E14" s="497"/>
      <c r="F14" s="497"/>
      <c r="G14" s="497"/>
      <c r="H14" s="98">
        <v>1</v>
      </c>
      <c r="I14" s="106">
        <v>6</v>
      </c>
      <c r="J14" s="494"/>
      <c r="K14" s="495"/>
      <c r="L14" s="105">
        <v>93526</v>
      </c>
      <c r="M14" s="105">
        <v>89241</v>
      </c>
      <c r="N14" s="104">
        <v>89241</v>
      </c>
    </row>
    <row r="15" spans="1:16" ht="15.95" customHeight="1" x14ac:dyDescent="0.2">
      <c r="A15" s="496" t="s">
        <v>240</v>
      </c>
      <c r="B15" s="497"/>
      <c r="C15" s="497"/>
      <c r="D15" s="497"/>
      <c r="E15" s="497"/>
      <c r="F15" s="497"/>
      <c r="G15" s="497"/>
      <c r="H15" s="98">
        <v>1</v>
      </c>
      <c r="I15" s="106">
        <v>13</v>
      </c>
      <c r="J15" s="494"/>
      <c r="K15" s="495"/>
      <c r="L15" s="105">
        <v>10724</v>
      </c>
      <c r="M15" s="105">
        <v>12000</v>
      </c>
      <c r="N15" s="104">
        <v>12000</v>
      </c>
    </row>
    <row r="16" spans="1:16" ht="15.95" customHeight="1" x14ac:dyDescent="0.2">
      <c r="A16" s="501" t="s">
        <v>239</v>
      </c>
      <c r="B16" s="502"/>
      <c r="C16" s="502"/>
      <c r="D16" s="502"/>
      <c r="E16" s="502"/>
      <c r="F16" s="502"/>
      <c r="G16" s="503"/>
      <c r="H16" s="109">
        <v>2</v>
      </c>
      <c r="I16" s="109">
        <v>0</v>
      </c>
      <c r="J16" s="504"/>
      <c r="K16" s="505"/>
      <c r="L16" s="108">
        <f>L17</f>
        <v>386129.64</v>
      </c>
      <c r="M16" s="108">
        <f>M17</f>
        <v>425300</v>
      </c>
      <c r="N16" s="107">
        <f>N17</f>
        <v>465700</v>
      </c>
    </row>
    <row r="17" spans="1:14" ht="15.95" customHeight="1" x14ac:dyDescent="0.2">
      <c r="A17" s="496" t="s">
        <v>238</v>
      </c>
      <c r="B17" s="497"/>
      <c r="C17" s="497"/>
      <c r="D17" s="497"/>
      <c r="E17" s="497"/>
      <c r="F17" s="497"/>
      <c r="G17" s="509"/>
      <c r="H17" s="106">
        <v>2</v>
      </c>
      <c r="I17" s="106">
        <v>3</v>
      </c>
      <c r="J17" s="494"/>
      <c r="K17" s="495"/>
      <c r="L17" s="105">
        <v>386129.64</v>
      </c>
      <c r="M17" s="105">
        <v>425300</v>
      </c>
      <c r="N17" s="104">
        <v>465700</v>
      </c>
    </row>
    <row r="18" spans="1:14" ht="27" customHeight="1" x14ac:dyDescent="0.2">
      <c r="A18" s="501" t="s">
        <v>237</v>
      </c>
      <c r="B18" s="502"/>
      <c r="C18" s="502"/>
      <c r="D18" s="502"/>
      <c r="E18" s="502"/>
      <c r="F18" s="502"/>
      <c r="G18" s="503"/>
      <c r="H18" s="109">
        <v>3</v>
      </c>
      <c r="I18" s="109">
        <v>0</v>
      </c>
      <c r="J18" s="504"/>
      <c r="K18" s="505"/>
      <c r="L18" s="108">
        <f>L19+L20</f>
        <v>403650</v>
      </c>
      <c r="M18" s="108">
        <f>M19+M20</f>
        <v>425400</v>
      </c>
      <c r="N18" s="107">
        <f>N19+N20</f>
        <v>425400</v>
      </c>
    </row>
    <row r="19" spans="1:14" ht="27" customHeight="1" x14ac:dyDescent="0.2">
      <c r="A19" s="496" t="s">
        <v>236</v>
      </c>
      <c r="B19" s="497"/>
      <c r="C19" s="497"/>
      <c r="D19" s="497"/>
      <c r="E19" s="497"/>
      <c r="F19" s="497"/>
      <c r="G19" s="509"/>
      <c r="H19" s="106">
        <v>3</v>
      </c>
      <c r="I19" s="106">
        <v>10</v>
      </c>
      <c r="J19" s="494"/>
      <c r="K19" s="495"/>
      <c r="L19" s="105">
        <v>400400</v>
      </c>
      <c r="M19" s="105">
        <v>410400</v>
      </c>
      <c r="N19" s="104">
        <v>410400</v>
      </c>
    </row>
    <row r="20" spans="1:14" ht="27" customHeight="1" x14ac:dyDescent="0.2">
      <c r="A20" s="496" t="s">
        <v>235</v>
      </c>
      <c r="B20" s="497"/>
      <c r="C20" s="497"/>
      <c r="D20" s="497"/>
      <c r="E20" s="497"/>
      <c r="F20" s="497"/>
      <c r="G20" s="509"/>
      <c r="H20" s="106">
        <v>3</v>
      </c>
      <c r="I20" s="106">
        <v>14</v>
      </c>
      <c r="J20" s="495"/>
      <c r="K20" s="524"/>
      <c r="L20" s="105">
        <v>3250</v>
      </c>
      <c r="M20" s="105">
        <v>15000</v>
      </c>
      <c r="N20" s="104">
        <v>15000</v>
      </c>
    </row>
    <row r="21" spans="1:14" ht="15.95" customHeight="1" x14ac:dyDescent="0.2">
      <c r="A21" s="508" t="s">
        <v>234</v>
      </c>
      <c r="B21" s="508"/>
      <c r="C21" s="508"/>
      <c r="D21" s="508"/>
      <c r="E21" s="508"/>
      <c r="F21" s="508"/>
      <c r="G21" s="508"/>
      <c r="H21" s="109">
        <v>4</v>
      </c>
      <c r="I21" s="109">
        <v>0</v>
      </c>
      <c r="J21" s="504"/>
      <c r="K21" s="505"/>
      <c r="L21" s="108">
        <f>L22</f>
        <v>3112851.4</v>
      </c>
      <c r="M21" s="108">
        <f>M22</f>
        <v>1575000</v>
      </c>
      <c r="N21" s="107">
        <f>N22</f>
        <v>1636000</v>
      </c>
    </row>
    <row r="22" spans="1:14" ht="15.95" customHeight="1" x14ac:dyDescent="0.2">
      <c r="A22" s="507" t="s">
        <v>233</v>
      </c>
      <c r="B22" s="507"/>
      <c r="C22" s="507"/>
      <c r="D22" s="507"/>
      <c r="E22" s="507"/>
      <c r="F22" s="507"/>
      <c r="G22" s="507"/>
      <c r="H22" s="106">
        <v>4</v>
      </c>
      <c r="I22" s="106">
        <v>9</v>
      </c>
      <c r="J22" s="494"/>
      <c r="K22" s="495"/>
      <c r="L22" s="105">
        <v>3112851.4</v>
      </c>
      <c r="M22" s="105">
        <v>1575000</v>
      </c>
      <c r="N22" s="104">
        <v>1636000</v>
      </c>
    </row>
    <row r="23" spans="1:14" s="110" customFormat="1" ht="15.95" customHeight="1" x14ac:dyDescent="0.2">
      <c r="A23" s="508" t="s">
        <v>232</v>
      </c>
      <c r="B23" s="508"/>
      <c r="C23" s="508"/>
      <c r="D23" s="508"/>
      <c r="E23" s="508"/>
      <c r="F23" s="508"/>
      <c r="G23" s="508"/>
      <c r="H23" s="109">
        <v>5</v>
      </c>
      <c r="I23" s="109">
        <v>0</v>
      </c>
      <c r="J23" s="504"/>
      <c r="K23" s="505"/>
      <c r="L23" s="108">
        <f>L24</f>
        <v>5647685.5099999998</v>
      </c>
      <c r="M23" s="108">
        <f>M24</f>
        <v>3981193.61</v>
      </c>
      <c r="N23" s="107">
        <f>N24</f>
        <v>3752568.61</v>
      </c>
    </row>
    <row r="24" spans="1:14" ht="15.95" customHeight="1" x14ac:dyDescent="0.2">
      <c r="A24" s="507" t="s">
        <v>231</v>
      </c>
      <c r="B24" s="507"/>
      <c r="C24" s="507"/>
      <c r="D24" s="507"/>
      <c r="E24" s="507"/>
      <c r="F24" s="507"/>
      <c r="G24" s="507"/>
      <c r="H24" s="106">
        <v>5</v>
      </c>
      <c r="I24" s="106">
        <v>3</v>
      </c>
      <c r="J24" s="494"/>
      <c r="K24" s="495"/>
      <c r="L24" s="105">
        <v>5647685.5099999998</v>
      </c>
      <c r="M24" s="105">
        <v>3981193.61</v>
      </c>
      <c r="N24" s="104">
        <v>3752568.61</v>
      </c>
    </row>
    <row r="25" spans="1:14" ht="15.95" customHeight="1" x14ac:dyDescent="0.2">
      <c r="A25" s="508" t="s">
        <v>230</v>
      </c>
      <c r="B25" s="508"/>
      <c r="C25" s="508"/>
      <c r="D25" s="508"/>
      <c r="E25" s="508"/>
      <c r="F25" s="508"/>
      <c r="G25" s="508"/>
      <c r="H25" s="109">
        <v>8</v>
      </c>
      <c r="I25" s="109">
        <v>0</v>
      </c>
      <c r="J25" s="504"/>
      <c r="K25" s="505"/>
      <c r="L25" s="108">
        <f>L26</f>
        <v>4127449.42</v>
      </c>
      <c r="M25" s="108">
        <f>M26</f>
        <v>3988300</v>
      </c>
      <c r="N25" s="107">
        <f>N26</f>
        <v>3998300</v>
      </c>
    </row>
    <row r="26" spans="1:14" ht="15.95" customHeight="1" x14ac:dyDescent="0.2">
      <c r="A26" s="507" t="s">
        <v>229</v>
      </c>
      <c r="B26" s="507"/>
      <c r="C26" s="507"/>
      <c r="D26" s="507"/>
      <c r="E26" s="507"/>
      <c r="F26" s="507"/>
      <c r="G26" s="507"/>
      <c r="H26" s="106">
        <v>8</v>
      </c>
      <c r="I26" s="106">
        <v>1</v>
      </c>
      <c r="J26" s="494"/>
      <c r="K26" s="495"/>
      <c r="L26" s="105">
        <v>4127449.42</v>
      </c>
      <c r="M26" s="105">
        <v>3988300</v>
      </c>
      <c r="N26" s="104">
        <v>3998300</v>
      </c>
    </row>
    <row r="27" spans="1:14" ht="15.95" customHeight="1" x14ac:dyDescent="0.2">
      <c r="A27" s="508" t="s">
        <v>228</v>
      </c>
      <c r="B27" s="508"/>
      <c r="C27" s="508"/>
      <c r="D27" s="508"/>
      <c r="E27" s="508"/>
      <c r="F27" s="508"/>
      <c r="G27" s="508"/>
      <c r="H27" s="109">
        <v>10</v>
      </c>
      <c r="I27" s="109">
        <v>0</v>
      </c>
      <c r="J27" s="504"/>
      <c r="K27" s="505"/>
      <c r="L27" s="108">
        <f>L28</f>
        <v>274678.8</v>
      </c>
      <c r="M27" s="108">
        <f>M28</f>
        <v>192000</v>
      </c>
      <c r="N27" s="107">
        <f>N28</f>
        <v>192000</v>
      </c>
    </row>
    <row r="28" spans="1:14" ht="15.95" customHeight="1" x14ac:dyDescent="0.2">
      <c r="A28" s="507" t="s">
        <v>227</v>
      </c>
      <c r="B28" s="507"/>
      <c r="C28" s="507"/>
      <c r="D28" s="507"/>
      <c r="E28" s="507"/>
      <c r="F28" s="507"/>
      <c r="G28" s="507"/>
      <c r="H28" s="106">
        <v>10</v>
      </c>
      <c r="I28" s="106">
        <v>1</v>
      </c>
      <c r="J28" s="494"/>
      <c r="K28" s="495"/>
      <c r="L28" s="105">
        <v>274678.8</v>
      </c>
      <c r="M28" s="105">
        <v>192000</v>
      </c>
      <c r="N28" s="104">
        <v>192000</v>
      </c>
    </row>
    <row r="29" spans="1:14" ht="15.95" customHeight="1" x14ac:dyDescent="0.2">
      <c r="A29" s="519" t="s">
        <v>226</v>
      </c>
      <c r="B29" s="502"/>
      <c r="C29" s="502"/>
      <c r="D29" s="502"/>
      <c r="E29" s="502"/>
      <c r="F29" s="520"/>
      <c r="G29" s="103"/>
      <c r="H29" s="102">
        <v>11</v>
      </c>
      <c r="I29" s="102">
        <v>0</v>
      </c>
      <c r="J29" s="101"/>
      <c r="K29" s="101"/>
      <c r="L29" s="100">
        <f>L30</f>
        <v>1006635</v>
      </c>
      <c r="M29" s="100">
        <f>M30</f>
        <v>0</v>
      </c>
      <c r="N29" s="100">
        <f>N30</f>
        <v>0</v>
      </c>
    </row>
    <row r="30" spans="1:14" ht="15.95" customHeight="1" x14ac:dyDescent="0.2">
      <c r="A30" s="517" t="s">
        <v>225</v>
      </c>
      <c r="B30" s="497"/>
      <c r="C30" s="497"/>
      <c r="D30" s="497"/>
      <c r="E30" s="497"/>
      <c r="F30" s="518"/>
      <c r="G30" s="99"/>
      <c r="H30" s="98">
        <v>11</v>
      </c>
      <c r="I30" s="98">
        <v>1</v>
      </c>
      <c r="J30" s="97"/>
      <c r="K30" s="97"/>
      <c r="L30" s="96">
        <v>1006635</v>
      </c>
      <c r="M30" s="96">
        <v>0</v>
      </c>
      <c r="N30" s="96">
        <v>0</v>
      </c>
    </row>
    <row r="31" spans="1:14" ht="17.25" customHeight="1" thickBot="1" x14ac:dyDescent="0.25">
      <c r="A31" s="510" t="s">
        <v>224</v>
      </c>
      <c r="B31" s="511"/>
      <c r="C31" s="511"/>
      <c r="D31" s="511"/>
      <c r="E31" s="511"/>
      <c r="F31" s="512"/>
      <c r="G31" s="95"/>
      <c r="H31" s="95" t="s">
        <v>36</v>
      </c>
      <c r="I31" s="95" t="s">
        <v>36</v>
      </c>
      <c r="J31" s="94"/>
      <c r="K31" s="94"/>
      <c r="L31" s="93">
        <f>L11+L16+L18+L21+L23+L25+L27+L29</f>
        <v>21316376.620000001</v>
      </c>
      <c r="M31" s="93">
        <f>M11+M16+M18+M21+M23+M25+M27+M10</f>
        <v>16740300</v>
      </c>
      <c r="N31" s="92">
        <f>N11+N16+N18+N21+N23+N25+N27+N10</f>
        <v>17075700</v>
      </c>
    </row>
    <row r="32" spans="1:14" ht="25.5" customHeight="1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0"/>
      <c r="N32" s="90"/>
    </row>
  </sheetData>
  <mergeCells count="42">
    <mergeCell ref="J23:K23"/>
    <mergeCell ref="A22:G22"/>
    <mergeCell ref="J22:K22"/>
    <mergeCell ref="A23:G23"/>
    <mergeCell ref="J28:K28"/>
    <mergeCell ref="A28:G28"/>
    <mergeCell ref="A20:G20"/>
    <mergeCell ref="A31:F31"/>
    <mergeCell ref="A11:G11"/>
    <mergeCell ref="J11:K11"/>
    <mergeCell ref="A19:G19"/>
    <mergeCell ref="J19:K19"/>
    <mergeCell ref="A21:G21"/>
    <mergeCell ref="J21:K21"/>
    <mergeCell ref="J15:K15"/>
    <mergeCell ref="A27:G27"/>
    <mergeCell ref="J27:K27"/>
    <mergeCell ref="A30:F30"/>
    <mergeCell ref="A29:F29"/>
    <mergeCell ref="J20:K20"/>
    <mergeCell ref="J18:K18"/>
    <mergeCell ref="A6:N6"/>
    <mergeCell ref="A26:G26"/>
    <mergeCell ref="J26:K26"/>
    <mergeCell ref="A24:G24"/>
    <mergeCell ref="J24:K24"/>
    <mergeCell ref="A25:G25"/>
    <mergeCell ref="J25:K25"/>
    <mergeCell ref="A12:G12"/>
    <mergeCell ref="J12:K12"/>
    <mergeCell ref="A13:G13"/>
    <mergeCell ref="A17:G17"/>
    <mergeCell ref="J17:K17"/>
    <mergeCell ref="A18:G18"/>
    <mergeCell ref="A10:F10"/>
    <mergeCell ref="J13:K13"/>
    <mergeCell ref="J14:K14"/>
    <mergeCell ref="A15:G15"/>
    <mergeCell ref="A9:F9"/>
    <mergeCell ref="A16:G16"/>
    <mergeCell ref="J16:K16"/>
    <mergeCell ref="A14:G14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3"/>
  <sheetViews>
    <sheetView showGridLines="0" zoomScaleNormal="100" workbookViewId="0"/>
  </sheetViews>
  <sheetFormatPr defaultRowHeight="12.75" x14ac:dyDescent="0.2"/>
  <cols>
    <col min="1" max="1" width="1.42578125" style="141" customWidth="1"/>
    <col min="2" max="2" width="0.85546875" style="141" customWidth="1"/>
    <col min="3" max="3" width="0.7109375" style="141" customWidth="1"/>
    <col min="4" max="5" width="0.5703125" style="141" customWidth="1"/>
    <col min="6" max="6" width="46.42578125" style="141" customWidth="1"/>
    <col min="7" max="7" width="0" style="89" hidden="1" customWidth="1"/>
    <col min="8" max="8" width="6.7109375" style="89" customWidth="1"/>
    <col min="9" max="9" width="4.5703125" style="89" customWidth="1"/>
    <col min="10" max="10" width="11.28515625" style="140" customWidth="1"/>
    <col min="11" max="11" width="4.42578125" style="139" customWidth="1"/>
    <col min="12" max="15" width="0" style="89" hidden="1" customWidth="1"/>
    <col min="16" max="16" width="11" style="138" customWidth="1"/>
    <col min="17" max="18" width="0" style="89" hidden="1" customWidth="1"/>
    <col min="19" max="20" width="11.5703125" style="89" customWidth="1"/>
    <col min="21" max="21" width="8.42578125" style="89" customWidth="1"/>
    <col min="22" max="16384" width="9.140625" style="89"/>
  </cols>
  <sheetData>
    <row r="1" spans="1:21" ht="16.5" customHeight="1" x14ac:dyDescent="0.25">
      <c r="A1" s="252"/>
      <c r="B1" s="252"/>
      <c r="C1" s="252"/>
      <c r="D1" s="252"/>
      <c r="E1" s="252"/>
      <c r="F1" s="252"/>
      <c r="G1" s="242"/>
      <c r="H1" s="242"/>
      <c r="I1" s="544" t="s">
        <v>316</v>
      </c>
      <c r="J1" s="544"/>
      <c r="K1" s="544"/>
      <c r="L1" s="258"/>
      <c r="M1" s="258"/>
      <c r="N1" s="258"/>
      <c r="O1" s="258"/>
      <c r="P1" s="257"/>
      <c r="Q1" s="246"/>
      <c r="R1" s="256"/>
      <c r="U1" s="242"/>
    </row>
    <row r="2" spans="1:21" ht="12.75" customHeight="1" x14ac:dyDescent="0.2">
      <c r="A2" s="252"/>
      <c r="B2" s="251"/>
      <c r="C2" s="251"/>
      <c r="D2" s="251"/>
      <c r="E2" s="251"/>
      <c r="F2" s="251"/>
      <c r="G2" s="247"/>
      <c r="H2" s="250"/>
      <c r="I2" s="255" t="s">
        <v>315</v>
      </c>
      <c r="J2" s="255"/>
      <c r="K2" s="249"/>
      <c r="L2" s="250"/>
      <c r="M2" s="250"/>
      <c r="N2" s="250"/>
      <c r="O2" s="250"/>
      <c r="P2" s="254"/>
      <c r="Q2" s="247"/>
      <c r="R2" s="246"/>
      <c r="U2" s="242"/>
    </row>
    <row r="3" spans="1:21" ht="12" customHeight="1" x14ac:dyDescent="0.2">
      <c r="A3" s="252"/>
      <c r="B3" s="251"/>
      <c r="C3" s="251"/>
      <c r="D3" s="251"/>
      <c r="E3" s="251"/>
      <c r="F3" s="251"/>
      <c r="G3" s="247"/>
      <c r="H3" s="250"/>
      <c r="I3" s="545" t="s">
        <v>218</v>
      </c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242"/>
    </row>
    <row r="4" spans="1:21" ht="12" customHeight="1" x14ac:dyDescent="0.2">
      <c r="A4" s="252"/>
      <c r="B4" s="251"/>
      <c r="C4" s="251"/>
      <c r="D4" s="251"/>
      <c r="E4" s="251"/>
      <c r="F4" s="251"/>
      <c r="G4" s="247"/>
      <c r="H4" s="250"/>
      <c r="I4" s="545" t="s">
        <v>397</v>
      </c>
      <c r="J4" s="545"/>
      <c r="K4" s="545"/>
      <c r="L4" s="545"/>
      <c r="M4" s="545"/>
      <c r="N4" s="545"/>
      <c r="O4" s="545"/>
      <c r="P4" s="545"/>
      <c r="Q4" s="253"/>
      <c r="R4" s="253"/>
      <c r="S4" s="253"/>
      <c r="T4" s="253"/>
      <c r="U4" s="242"/>
    </row>
    <row r="5" spans="1:21" ht="27" customHeight="1" x14ac:dyDescent="0.2">
      <c r="A5" s="252"/>
      <c r="B5" s="251"/>
      <c r="C5" s="251"/>
      <c r="D5" s="251"/>
      <c r="E5" s="251"/>
      <c r="F5" s="251"/>
      <c r="G5" s="247"/>
      <c r="H5" s="250"/>
      <c r="I5" s="250"/>
      <c r="J5" s="249"/>
      <c r="K5" s="249"/>
      <c r="L5" s="247"/>
      <c r="M5" s="247"/>
      <c r="N5" s="247"/>
      <c r="O5" s="247"/>
      <c r="P5" s="248"/>
      <c r="Q5" s="247"/>
      <c r="R5" s="246"/>
      <c r="S5" s="544"/>
      <c r="T5" s="544"/>
      <c r="U5" s="242"/>
    </row>
    <row r="6" spans="1:21" ht="63.75" customHeight="1" x14ac:dyDescent="0.2">
      <c r="A6" s="547" t="s">
        <v>314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242"/>
    </row>
    <row r="7" spans="1:21" ht="18" customHeight="1" x14ac:dyDescent="0.2">
      <c r="A7" s="245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3" t="s">
        <v>1</v>
      </c>
      <c r="U7" s="242"/>
    </row>
    <row r="8" spans="1:21" ht="38.25" customHeight="1" x14ac:dyDescent="0.2">
      <c r="A8" s="148"/>
      <c r="B8" s="546" t="s">
        <v>313</v>
      </c>
      <c r="C8" s="535"/>
      <c r="D8" s="535"/>
      <c r="E8" s="535"/>
      <c r="F8" s="536"/>
      <c r="G8" s="238" t="s">
        <v>312</v>
      </c>
      <c r="H8" s="238" t="s">
        <v>249</v>
      </c>
      <c r="I8" s="238" t="s">
        <v>248</v>
      </c>
      <c r="J8" s="238" t="s">
        <v>311</v>
      </c>
      <c r="K8" s="241" t="s">
        <v>310</v>
      </c>
      <c r="L8" s="238" t="s">
        <v>309</v>
      </c>
      <c r="M8" s="238" t="s">
        <v>308</v>
      </c>
      <c r="N8" s="238" t="s">
        <v>307</v>
      </c>
      <c r="O8" s="238" t="s">
        <v>306</v>
      </c>
      <c r="P8" s="239">
        <v>2024</v>
      </c>
      <c r="Q8" s="239"/>
      <c r="R8" s="240"/>
      <c r="S8" s="239">
        <v>2025</v>
      </c>
      <c r="T8" s="239">
        <v>2026</v>
      </c>
      <c r="U8" s="234"/>
    </row>
    <row r="9" spans="1:21" ht="18.75" customHeight="1" x14ac:dyDescent="0.2">
      <c r="A9" s="148"/>
      <c r="B9" s="554" t="s">
        <v>245</v>
      </c>
      <c r="C9" s="555"/>
      <c r="D9" s="555"/>
      <c r="E9" s="555"/>
      <c r="F9" s="556"/>
      <c r="G9" s="238"/>
      <c r="H9" s="165">
        <v>0</v>
      </c>
      <c r="I9" s="165">
        <v>0</v>
      </c>
      <c r="J9" s="146">
        <v>0</v>
      </c>
      <c r="K9" s="192">
        <v>0</v>
      </c>
      <c r="L9" s="238"/>
      <c r="M9" s="238"/>
      <c r="N9" s="238"/>
      <c r="O9" s="238"/>
      <c r="P9" s="237">
        <v>0</v>
      </c>
      <c r="Q9" s="237"/>
      <c r="R9" s="236"/>
      <c r="S9" s="235">
        <v>407875</v>
      </c>
      <c r="T9" s="235">
        <v>830500</v>
      </c>
      <c r="U9" s="234"/>
    </row>
    <row r="10" spans="1:21" ht="18" customHeight="1" x14ac:dyDescent="0.2">
      <c r="A10" s="148"/>
      <c r="B10" s="553" t="s">
        <v>305</v>
      </c>
      <c r="C10" s="539"/>
      <c r="D10" s="539"/>
      <c r="E10" s="539"/>
      <c r="F10" s="539"/>
      <c r="G10" s="157">
        <v>100</v>
      </c>
      <c r="H10" s="165">
        <v>1</v>
      </c>
      <c r="I10" s="165">
        <v>0</v>
      </c>
      <c r="J10" s="146">
        <v>0</v>
      </c>
      <c r="K10" s="192">
        <v>0</v>
      </c>
      <c r="L10" s="186">
        <v>2775100</v>
      </c>
      <c r="M10" s="186">
        <v>0</v>
      </c>
      <c r="N10" s="186">
        <v>0</v>
      </c>
      <c r="O10" s="186">
        <v>0</v>
      </c>
      <c r="P10" s="143">
        <f>P11+P17+P29+P35</f>
        <v>6357296.8499999996</v>
      </c>
      <c r="Q10" s="144">
        <f>Q11+Q17</f>
        <v>9204417.0599999987</v>
      </c>
      <c r="R10" s="144">
        <f>R11+R17</f>
        <v>9204417.0599999987</v>
      </c>
      <c r="S10" s="143">
        <f>S11+S17+S29+S35</f>
        <v>5739459.3899999997</v>
      </c>
      <c r="T10" s="143">
        <f>T11+T17+T29+T35</f>
        <v>5769459.3899999997</v>
      </c>
      <c r="U10" s="149" t="s">
        <v>255</v>
      </c>
    </row>
    <row r="11" spans="1:21" ht="26.25" customHeight="1" x14ac:dyDescent="0.2">
      <c r="A11" s="148"/>
      <c r="B11" s="174"/>
      <c r="C11" s="539" t="s">
        <v>304</v>
      </c>
      <c r="D11" s="539"/>
      <c r="E11" s="539"/>
      <c r="F11" s="539"/>
      <c r="G11" s="193">
        <v>102</v>
      </c>
      <c r="H11" s="196">
        <v>1</v>
      </c>
      <c r="I11" s="196">
        <v>2</v>
      </c>
      <c r="J11" s="195">
        <v>0</v>
      </c>
      <c r="K11" s="192">
        <v>0</v>
      </c>
      <c r="L11" s="191">
        <v>585600</v>
      </c>
      <c r="M11" s="186">
        <v>0</v>
      </c>
      <c r="N11" s="186">
        <v>0</v>
      </c>
      <c r="O11" s="190">
        <v>0</v>
      </c>
      <c r="P11" s="143">
        <f>P16</f>
        <v>1754631.59</v>
      </c>
      <c r="Q11" s="144">
        <f>Q14</f>
        <v>4602208.5299999993</v>
      </c>
      <c r="R11" s="144">
        <f>R14</f>
        <v>4602208.5299999993</v>
      </c>
      <c r="S11" s="143">
        <f>S14</f>
        <v>1296761.8600000001</v>
      </c>
      <c r="T11" s="143">
        <f>T14</f>
        <v>1296761.8600000001</v>
      </c>
      <c r="U11" s="149" t="s">
        <v>255</v>
      </c>
    </row>
    <row r="12" spans="1:21" ht="55.5" customHeight="1" x14ac:dyDescent="0.2">
      <c r="A12" s="148"/>
      <c r="B12" s="174"/>
      <c r="C12" s="172"/>
      <c r="D12" s="172"/>
      <c r="E12" s="172"/>
      <c r="F12" s="172" t="s">
        <v>265</v>
      </c>
      <c r="G12" s="157"/>
      <c r="H12" s="165">
        <v>1</v>
      </c>
      <c r="I12" s="165">
        <v>2</v>
      </c>
      <c r="J12" s="195">
        <v>6700000000</v>
      </c>
      <c r="K12" s="192">
        <v>0</v>
      </c>
      <c r="L12" s="186"/>
      <c r="M12" s="186"/>
      <c r="N12" s="186"/>
      <c r="O12" s="186"/>
      <c r="P12" s="143">
        <f>P16</f>
        <v>1754631.59</v>
      </c>
      <c r="Q12" s="144">
        <f>Q17</f>
        <v>4602208.5299999993</v>
      </c>
      <c r="R12" s="144">
        <f>R17</f>
        <v>4602208.5299999993</v>
      </c>
      <c r="S12" s="143">
        <f>S14</f>
        <v>1296761.8600000001</v>
      </c>
      <c r="T12" s="143">
        <f>T15</f>
        <v>1296761.8600000001</v>
      </c>
      <c r="U12" s="149"/>
    </row>
    <row r="13" spans="1:21" ht="15" customHeight="1" x14ac:dyDescent="0.2">
      <c r="A13" s="148"/>
      <c r="B13" s="174"/>
      <c r="C13" s="172"/>
      <c r="D13" s="540" t="s">
        <v>269</v>
      </c>
      <c r="E13" s="541"/>
      <c r="F13" s="542"/>
      <c r="G13" s="157"/>
      <c r="H13" s="156">
        <v>1</v>
      </c>
      <c r="I13" s="156">
        <v>2</v>
      </c>
      <c r="J13" s="208">
        <v>6740000000</v>
      </c>
      <c r="K13" s="192">
        <v>0</v>
      </c>
      <c r="L13" s="186"/>
      <c r="M13" s="186"/>
      <c r="N13" s="186"/>
      <c r="O13" s="186"/>
      <c r="P13" s="143">
        <f>P14</f>
        <v>1754631.59</v>
      </c>
      <c r="Q13" s="144"/>
      <c r="R13" s="144"/>
      <c r="S13" s="143">
        <f t="shared" ref="S13:T15" si="0">S14</f>
        <v>1296761.8600000001</v>
      </c>
      <c r="T13" s="143">
        <f t="shared" si="0"/>
        <v>1296761.8600000001</v>
      </c>
      <c r="U13" s="149"/>
    </row>
    <row r="14" spans="1:21" ht="24.75" customHeight="1" x14ac:dyDescent="0.2">
      <c r="A14" s="148"/>
      <c r="B14" s="173"/>
      <c r="C14" s="172"/>
      <c r="D14" s="537" t="s">
        <v>268</v>
      </c>
      <c r="E14" s="537"/>
      <c r="F14" s="537"/>
      <c r="G14" s="157">
        <v>310</v>
      </c>
      <c r="H14" s="156">
        <v>1</v>
      </c>
      <c r="I14" s="156">
        <v>2</v>
      </c>
      <c r="J14" s="208">
        <v>6740500000</v>
      </c>
      <c r="K14" s="187">
        <v>0</v>
      </c>
      <c r="L14" s="186">
        <v>95400</v>
      </c>
      <c r="M14" s="186">
        <v>0</v>
      </c>
      <c r="N14" s="186">
        <v>0</v>
      </c>
      <c r="O14" s="186">
        <v>0</v>
      </c>
      <c r="P14" s="152">
        <f>P15</f>
        <v>1754631.59</v>
      </c>
      <c r="Q14" s="185">
        <f>Q17</f>
        <v>4602208.5299999993</v>
      </c>
      <c r="R14" s="185">
        <f>R17</f>
        <v>4602208.5299999993</v>
      </c>
      <c r="S14" s="152">
        <f t="shared" si="0"/>
        <v>1296761.8600000001</v>
      </c>
      <c r="T14" s="152">
        <f t="shared" si="0"/>
        <v>1296761.8600000001</v>
      </c>
      <c r="U14" s="149" t="s">
        <v>255</v>
      </c>
    </row>
    <row r="15" spans="1:21" ht="14.25" customHeight="1" x14ac:dyDescent="0.2">
      <c r="A15" s="148"/>
      <c r="B15" s="173"/>
      <c r="C15" s="172"/>
      <c r="D15" s="181"/>
      <c r="E15" s="537" t="s">
        <v>303</v>
      </c>
      <c r="F15" s="537"/>
      <c r="G15" s="157">
        <v>102</v>
      </c>
      <c r="H15" s="156">
        <v>1</v>
      </c>
      <c r="I15" s="156">
        <v>2</v>
      </c>
      <c r="J15" s="162">
        <v>6740510010</v>
      </c>
      <c r="K15" s="187">
        <v>0</v>
      </c>
      <c r="L15" s="186">
        <v>585600</v>
      </c>
      <c r="M15" s="186">
        <v>0</v>
      </c>
      <c r="N15" s="186">
        <v>0</v>
      </c>
      <c r="O15" s="186">
        <v>0</v>
      </c>
      <c r="P15" s="152">
        <f>P16</f>
        <v>1754631.59</v>
      </c>
      <c r="Q15" s="185" t="e">
        <f>#REF!</f>
        <v>#REF!</v>
      </c>
      <c r="R15" s="185" t="e">
        <f>#REF!</f>
        <v>#REF!</v>
      </c>
      <c r="S15" s="152">
        <f t="shared" si="0"/>
        <v>1296761.8600000001</v>
      </c>
      <c r="T15" s="152">
        <f t="shared" si="0"/>
        <v>1296761.8600000001</v>
      </c>
      <c r="U15" s="149"/>
    </row>
    <row r="16" spans="1:21" ht="23.25" customHeight="1" x14ac:dyDescent="0.2">
      <c r="A16" s="148"/>
      <c r="B16" s="173"/>
      <c r="C16" s="172"/>
      <c r="D16" s="181"/>
      <c r="E16" s="181"/>
      <c r="F16" s="206" t="s">
        <v>289</v>
      </c>
      <c r="G16" s="157">
        <v>102</v>
      </c>
      <c r="H16" s="156">
        <v>1</v>
      </c>
      <c r="I16" s="156">
        <v>2</v>
      </c>
      <c r="J16" s="162">
        <v>6740510010</v>
      </c>
      <c r="K16" s="187" t="s">
        <v>288</v>
      </c>
      <c r="L16" s="186">
        <v>585600</v>
      </c>
      <c r="M16" s="186">
        <v>0</v>
      </c>
      <c r="N16" s="186">
        <v>0</v>
      </c>
      <c r="O16" s="186">
        <v>0</v>
      </c>
      <c r="P16" s="152">
        <v>1754631.59</v>
      </c>
      <c r="Q16" s="152">
        <v>1296761.8600000001</v>
      </c>
      <c r="R16" s="152">
        <v>1296761.8600000001</v>
      </c>
      <c r="S16" s="152">
        <v>1296761.8600000001</v>
      </c>
      <c r="T16" s="152">
        <v>1296761.8600000001</v>
      </c>
      <c r="U16" s="149"/>
    </row>
    <row r="17" spans="1:21" ht="45.75" customHeight="1" x14ac:dyDescent="0.2">
      <c r="A17" s="148"/>
      <c r="B17" s="174"/>
      <c r="C17" s="539" t="s">
        <v>302</v>
      </c>
      <c r="D17" s="539"/>
      <c r="E17" s="539"/>
      <c r="F17" s="539"/>
      <c r="G17" s="193">
        <v>104</v>
      </c>
      <c r="H17" s="196">
        <v>1</v>
      </c>
      <c r="I17" s="196">
        <v>4</v>
      </c>
      <c r="J17" s="195">
        <v>0</v>
      </c>
      <c r="K17" s="192">
        <v>0</v>
      </c>
      <c r="L17" s="191">
        <v>2189500</v>
      </c>
      <c r="M17" s="186">
        <v>0</v>
      </c>
      <c r="N17" s="186">
        <v>0</v>
      </c>
      <c r="O17" s="190">
        <v>0</v>
      </c>
      <c r="P17" s="143">
        <f>P18</f>
        <v>4498415.26</v>
      </c>
      <c r="Q17" s="144">
        <f>Q20</f>
        <v>4602208.5299999993</v>
      </c>
      <c r="R17" s="144">
        <f>R20</f>
        <v>4602208.5299999993</v>
      </c>
      <c r="S17" s="143">
        <f>S18</f>
        <v>4337171.5299999993</v>
      </c>
      <c r="T17" s="143">
        <f>T20</f>
        <v>4367171.5299999993</v>
      </c>
      <c r="U17" s="149" t="s">
        <v>255</v>
      </c>
    </row>
    <row r="18" spans="1:21" ht="55.5" customHeight="1" x14ac:dyDescent="0.2">
      <c r="A18" s="148"/>
      <c r="B18" s="174"/>
      <c r="C18" s="172"/>
      <c r="D18" s="172"/>
      <c r="E18" s="172"/>
      <c r="F18" s="172" t="s">
        <v>265</v>
      </c>
      <c r="G18" s="157"/>
      <c r="H18" s="165">
        <v>1</v>
      </c>
      <c r="I18" s="165">
        <v>4</v>
      </c>
      <c r="J18" s="195">
        <v>6700000000</v>
      </c>
      <c r="K18" s="192">
        <v>0</v>
      </c>
      <c r="L18" s="186"/>
      <c r="M18" s="186"/>
      <c r="N18" s="186"/>
      <c r="O18" s="186"/>
      <c r="P18" s="143">
        <f>P19</f>
        <v>4498415.26</v>
      </c>
      <c r="Q18" s="143">
        <f>Q19</f>
        <v>0</v>
      </c>
      <c r="R18" s="143">
        <f>R19</f>
        <v>0</v>
      </c>
      <c r="S18" s="143">
        <f>S19</f>
        <v>4337171.5299999993</v>
      </c>
      <c r="T18" s="143">
        <f>T19</f>
        <v>4367171.5299999993</v>
      </c>
      <c r="U18" s="149"/>
    </row>
    <row r="19" spans="1:21" ht="15" customHeight="1" x14ac:dyDescent="0.2">
      <c r="A19" s="148"/>
      <c r="B19" s="174"/>
      <c r="C19" s="172"/>
      <c r="D19" s="540" t="s">
        <v>269</v>
      </c>
      <c r="E19" s="541"/>
      <c r="F19" s="542"/>
      <c r="G19" s="157"/>
      <c r="H19" s="156">
        <v>1</v>
      </c>
      <c r="I19" s="156">
        <v>4</v>
      </c>
      <c r="J19" s="208">
        <v>6740000000</v>
      </c>
      <c r="K19" s="192">
        <v>0</v>
      </c>
      <c r="L19" s="186"/>
      <c r="M19" s="186"/>
      <c r="N19" s="186"/>
      <c r="O19" s="186"/>
      <c r="P19" s="143">
        <f>P20</f>
        <v>4498415.26</v>
      </c>
      <c r="Q19" s="144"/>
      <c r="R19" s="144"/>
      <c r="S19" s="143">
        <f>S20</f>
        <v>4337171.5299999993</v>
      </c>
      <c r="T19" s="143">
        <f>T20</f>
        <v>4367171.5299999993</v>
      </c>
      <c r="U19" s="149"/>
    </row>
    <row r="20" spans="1:21" ht="24.75" customHeight="1" x14ac:dyDescent="0.2">
      <c r="A20" s="148"/>
      <c r="B20" s="173"/>
      <c r="C20" s="172"/>
      <c r="D20" s="537" t="s">
        <v>268</v>
      </c>
      <c r="E20" s="537"/>
      <c r="F20" s="537"/>
      <c r="G20" s="157">
        <v>310</v>
      </c>
      <c r="H20" s="156">
        <v>1</v>
      </c>
      <c r="I20" s="156">
        <v>4</v>
      </c>
      <c r="J20" s="208">
        <v>6740500000</v>
      </c>
      <c r="K20" s="187">
        <v>0</v>
      </c>
      <c r="L20" s="186">
        <v>95400</v>
      </c>
      <c r="M20" s="186">
        <v>0</v>
      </c>
      <c r="N20" s="186">
        <v>0</v>
      </c>
      <c r="O20" s="186">
        <v>0</v>
      </c>
      <c r="P20" s="152">
        <f>P21+P26+P28</f>
        <v>4498415.26</v>
      </c>
      <c r="Q20" s="152">
        <f>Q21+Q26+Q28</f>
        <v>4602208.5299999993</v>
      </c>
      <c r="R20" s="152">
        <f>R21+R26+R28</f>
        <v>4602208.5299999993</v>
      </c>
      <c r="S20" s="152">
        <f>S21+S26+S28</f>
        <v>4337171.5299999993</v>
      </c>
      <c r="T20" s="152">
        <f>T21+T26+T28</f>
        <v>4367171.5299999993</v>
      </c>
      <c r="U20" s="149" t="s">
        <v>255</v>
      </c>
    </row>
    <row r="21" spans="1:21" ht="14.25" customHeight="1" x14ac:dyDescent="0.2">
      <c r="A21" s="148"/>
      <c r="B21" s="173"/>
      <c r="C21" s="172"/>
      <c r="D21" s="207"/>
      <c r="E21" s="537" t="s">
        <v>301</v>
      </c>
      <c r="F21" s="537"/>
      <c r="G21" s="193">
        <v>104</v>
      </c>
      <c r="H21" s="205">
        <v>1</v>
      </c>
      <c r="I21" s="205">
        <v>4</v>
      </c>
      <c r="J21" s="162">
        <v>6740510020</v>
      </c>
      <c r="K21" s="187">
        <v>0</v>
      </c>
      <c r="L21" s="191">
        <v>2189500</v>
      </c>
      <c r="M21" s="186">
        <v>0</v>
      </c>
      <c r="N21" s="186">
        <v>0</v>
      </c>
      <c r="O21" s="190">
        <v>0</v>
      </c>
      <c r="P21" s="152">
        <f>P22+P23+P24</f>
        <v>4391815.26</v>
      </c>
      <c r="Q21" s="152">
        <f>Q22+Q23+Q24</f>
        <v>4485551.5299999993</v>
      </c>
      <c r="R21" s="152">
        <f>R22+R23+R24</f>
        <v>4485551.5299999993</v>
      </c>
      <c r="S21" s="152">
        <f>S22+S23+S24</f>
        <v>4230571.5299999993</v>
      </c>
      <c r="T21" s="152">
        <f>T22+T23+T24</f>
        <v>4260571.5299999993</v>
      </c>
      <c r="U21" s="149" t="s">
        <v>255</v>
      </c>
    </row>
    <row r="22" spans="1:21" ht="21.75" customHeight="1" x14ac:dyDescent="0.2">
      <c r="A22" s="148"/>
      <c r="B22" s="173"/>
      <c r="C22" s="172"/>
      <c r="D22" s="181"/>
      <c r="E22" s="207"/>
      <c r="F22" s="206" t="s">
        <v>289</v>
      </c>
      <c r="G22" s="193">
        <v>104</v>
      </c>
      <c r="H22" s="205">
        <v>1</v>
      </c>
      <c r="I22" s="205">
        <v>4</v>
      </c>
      <c r="J22" s="162">
        <v>6740510020</v>
      </c>
      <c r="K22" s="187" t="s">
        <v>288</v>
      </c>
      <c r="L22" s="191">
        <v>1396500</v>
      </c>
      <c r="M22" s="186">
        <v>0</v>
      </c>
      <c r="N22" s="186">
        <v>0</v>
      </c>
      <c r="O22" s="190">
        <v>0</v>
      </c>
      <c r="P22" s="152">
        <v>3421234.45</v>
      </c>
      <c r="Q22" s="152">
        <v>3290571.53</v>
      </c>
      <c r="R22" s="152">
        <v>3290571.53</v>
      </c>
      <c r="S22" s="152">
        <v>3290571.53</v>
      </c>
      <c r="T22" s="152">
        <v>3290571.53</v>
      </c>
      <c r="U22" s="149" t="s">
        <v>255</v>
      </c>
    </row>
    <row r="23" spans="1:21" ht="21.75" customHeight="1" x14ac:dyDescent="0.2">
      <c r="A23" s="148"/>
      <c r="B23" s="173"/>
      <c r="C23" s="172"/>
      <c r="D23" s="181"/>
      <c r="E23" s="207"/>
      <c r="F23" s="206" t="s">
        <v>258</v>
      </c>
      <c r="G23" s="193">
        <v>104</v>
      </c>
      <c r="H23" s="205">
        <v>1</v>
      </c>
      <c r="I23" s="205">
        <v>4</v>
      </c>
      <c r="J23" s="162">
        <v>6740510020</v>
      </c>
      <c r="K23" s="187" t="s">
        <v>276</v>
      </c>
      <c r="L23" s="191">
        <v>721000</v>
      </c>
      <c r="M23" s="186">
        <v>0</v>
      </c>
      <c r="N23" s="186">
        <v>0</v>
      </c>
      <c r="O23" s="190">
        <v>0</v>
      </c>
      <c r="P23" s="152">
        <v>939533</v>
      </c>
      <c r="Q23" s="185">
        <v>1114980</v>
      </c>
      <c r="R23" s="185">
        <v>1114980</v>
      </c>
      <c r="S23" s="152">
        <v>860000</v>
      </c>
      <c r="T23" s="152">
        <v>890000</v>
      </c>
      <c r="U23" s="149" t="s">
        <v>255</v>
      </c>
    </row>
    <row r="24" spans="1:21" x14ac:dyDescent="0.2">
      <c r="A24" s="148"/>
      <c r="B24" s="173"/>
      <c r="C24" s="172"/>
      <c r="D24" s="181"/>
      <c r="E24" s="207"/>
      <c r="F24" s="206" t="s">
        <v>291</v>
      </c>
      <c r="G24" s="193">
        <v>104</v>
      </c>
      <c r="H24" s="205">
        <v>1</v>
      </c>
      <c r="I24" s="205">
        <v>4</v>
      </c>
      <c r="J24" s="162">
        <v>6740510020</v>
      </c>
      <c r="K24" s="187" t="s">
        <v>300</v>
      </c>
      <c r="L24" s="191">
        <v>35000</v>
      </c>
      <c r="M24" s="186">
        <v>0</v>
      </c>
      <c r="N24" s="186">
        <v>0</v>
      </c>
      <c r="O24" s="190">
        <v>0</v>
      </c>
      <c r="P24" s="152">
        <v>31047.81</v>
      </c>
      <c r="Q24" s="185">
        <v>80000</v>
      </c>
      <c r="R24" s="185">
        <v>80000</v>
      </c>
      <c r="S24" s="152">
        <v>80000</v>
      </c>
      <c r="T24" s="152">
        <v>80000</v>
      </c>
      <c r="U24" s="149"/>
    </row>
    <row r="25" spans="1:21" ht="72.75" customHeight="1" x14ac:dyDescent="0.2">
      <c r="A25" s="148"/>
      <c r="B25" s="173"/>
      <c r="C25" s="172"/>
      <c r="D25" s="181"/>
      <c r="E25" s="207"/>
      <c r="F25" s="206" t="s">
        <v>299</v>
      </c>
      <c r="G25" s="193"/>
      <c r="H25" s="205">
        <v>1</v>
      </c>
      <c r="I25" s="205">
        <v>4</v>
      </c>
      <c r="J25" s="155" t="s">
        <v>298</v>
      </c>
      <c r="K25" s="187">
        <v>0</v>
      </c>
      <c r="L25" s="191"/>
      <c r="M25" s="186"/>
      <c r="N25" s="186"/>
      <c r="O25" s="190"/>
      <c r="P25" s="152">
        <f>P26</f>
        <v>31600</v>
      </c>
      <c r="Q25" s="152">
        <f>Q26</f>
        <v>0</v>
      </c>
      <c r="R25" s="152">
        <f>R26</f>
        <v>0</v>
      </c>
      <c r="S25" s="152">
        <f>S26</f>
        <v>31600</v>
      </c>
      <c r="T25" s="152">
        <f>T26</f>
        <v>31600</v>
      </c>
      <c r="U25" s="149"/>
    </row>
    <row r="26" spans="1:21" ht="12.75" customHeight="1" x14ac:dyDescent="0.2">
      <c r="A26" s="148"/>
      <c r="B26" s="173"/>
      <c r="C26" s="172"/>
      <c r="D26" s="181"/>
      <c r="E26" s="207"/>
      <c r="F26" s="206" t="s">
        <v>60</v>
      </c>
      <c r="G26" s="193"/>
      <c r="H26" s="205">
        <v>1</v>
      </c>
      <c r="I26" s="205">
        <v>4</v>
      </c>
      <c r="J26" s="155" t="s">
        <v>298</v>
      </c>
      <c r="K26" s="187">
        <v>540</v>
      </c>
      <c r="L26" s="191"/>
      <c r="M26" s="186"/>
      <c r="N26" s="186"/>
      <c r="O26" s="190"/>
      <c r="P26" s="152">
        <v>31600</v>
      </c>
      <c r="Q26" s="185"/>
      <c r="R26" s="185"/>
      <c r="S26" s="152">
        <v>31600</v>
      </c>
      <c r="T26" s="152">
        <v>31600</v>
      </c>
      <c r="U26" s="149"/>
    </row>
    <row r="27" spans="1:21" ht="101.25" customHeight="1" x14ac:dyDescent="0.2">
      <c r="A27" s="148"/>
      <c r="B27" s="173"/>
      <c r="C27" s="172"/>
      <c r="D27" s="181"/>
      <c r="E27" s="207"/>
      <c r="F27" s="206" t="s">
        <v>297</v>
      </c>
      <c r="G27" s="193"/>
      <c r="H27" s="205">
        <v>1</v>
      </c>
      <c r="I27" s="205">
        <v>4</v>
      </c>
      <c r="J27" s="155" t="s">
        <v>296</v>
      </c>
      <c r="K27" s="187">
        <v>0</v>
      </c>
      <c r="L27" s="191"/>
      <c r="M27" s="186"/>
      <c r="N27" s="186"/>
      <c r="O27" s="190"/>
      <c r="P27" s="152">
        <f>P28</f>
        <v>75000</v>
      </c>
      <c r="Q27" s="152">
        <f>Q28</f>
        <v>116657</v>
      </c>
      <c r="R27" s="152">
        <f>R28</f>
        <v>116657</v>
      </c>
      <c r="S27" s="152">
        <f>S28</f>
        <v>75000</v>
      </c>
      <c r="T27" s="152">
        <f>T28</f>
        <v>75000</v>
      </c>
      <c r="U27" s="149"/>
    </row>
    <row r="28" spans="1:21" ht="14.25" customHeight="1" x14ac:dyDescent="0.2">
      <c r="A28" s="148"/>
      <c r="B28" s="173"/>
      <c r="C28" s="172"/>
      <c r="D28" s="181"/>
      <c r="E28" s="207"/>
      <c r="F28" s="206" t="s">
        <v>60</v>
      </c>
      <c r="G28" s="193">
        <v>104</v>
      </c>
      <c r="H28" s="205">
        <v>1</v>
      </c>
      <c r="I28" s="205">
        <v>4</v>
      </c>
      <c r="J28" s="155" t="s">
        <v>296</v>
      </c>
      <c r="K28" s="187" t="s">
        <v>295</v>
      </c>
      <c r="L28" s="191">
        <v>37000</v>
      </c>
      <c r="M28" s="186">
        <v>0</v>
      </c>
      <c r="N28" s="186">
        <v>0</v>
      </c>
      <c r="O28" s="190">
        <v>0</v>
      </c>
      <c r="P28" s="152">
        <v>75000</v>
      </c>
      <c r="Q28" s="152">
        <v>116657</v>
      </c>
      <c r="R28" s="152">
        <v>116657</v>
      </c>
      <c r="S28" s="152">
        <v>75000</v>
      </c>
      <c r="T28" s="152">
        <v>75000</v>
      </c>
      <c r="U28" s="149" t="s">
        <v>255</v>
      </c>
    </row>
    <row r="29" spans="1:21" ht="38.25" customHeight="1" x14ac:dyDescent="0.2">
      <c r="A29" s="148"/>
      <c r="B29" s="173"/>
      <c r="C29" s="550" t="s">
        <v>241</v>
      </c>
      <c r="D29" s="551"/>
      <c r="E29" s="551"/>
      <c r="F29" s="551"/>
      <c r="G29" s="231"/>
      <c r="H29" s="196">
        <v>1</v>
      </c>
      <c r="I29" s="196">
        <v>6</v>
      </c>
      <c r="J29" s="230">
        <v>0</v>
      </c>
      <c r="K29" s="192">
        <v>0</v>
      </c>
      <c r="L29" s="229"/>
      <c r="M29" s="228"/>
      <c r="N29" s="228"/>
      <c r="O29" s="227"/>
      <c r="P29" s="143">
        <f>P34</f>
        <v>93526</v>
      </c>
      <c r="Q29" s="144"/>
      <c r="R29" s="144"/>
      <c r="S29" s="143">
        <f>S34</f>
        <v>93526</v>
      </c>
      <c r="T29" s="143">
        <f>T34</f>
        <v>93526</v>
      </c>
      <c r="U29" s="149"/>
    </row>
    <row r="30" spans="1:21" ht="55.5" customHeight="1" x14ac:dyDescent="0.2">
      <c r="A30" s="148"/>
      <c r="B30" s="174"/>
      <c r="C30" s="172"/>
      <c r="D30" s="172"/>
      <c r="E30" s="172"/>
      <c r="F30" s="172" t="s">
        <v>265</v>
      </c>
      <c r="G30" s="157"/>
      <c r="H30" s="165">
        <v>1</v>
      </c>
      <c r="I30" s="196">
        <v>6</v>
      </c>
      <c r="J30" s="195">
        <v>6700000000</v>
      </c>
      <c r="K30" s="192">
        <v>0</v>
      </c>
      <c r="L30" s="186"/>
      <c r="M30" s="186"/>
      <c r="N30" s="186"/>
      <c r="O30" s="186"/>
      <c r="P30" s="143">
        <f>P34</f>
        <v>93526</v>
      </c>
      <c r="Q30" s="144">
        <f>Q35</f>
        <v>0</v>
      </c>
      <c r="R30" s="144">
        <f>R35</f>
        <v>0</v>
      </c>
      <c r="S30" s="143">
        <f>S33</f>
        <v>93526</v>
      </c>
      <c r="T30" s="143">
        <f>T33</f>
        <v>93526</v>
      </c>
      <c r="U30" s="149"/>
    </row>
    <row r="31" spans="1:21" ht="15" customHeight="1" x14ac:dyDescent="0.2">
      <c r="A31" s="148"/>
      <c r="B31" s="174"/>
      <c r="C31" s="172"/>
      <c r="D31" s="540" t="s">
        <v>269</v>
      </c>
      <c r="E31" s="541"/>
      <c r="F31" s="542"/>
      <c r="G31" s="157"/>
      <c r="H31" s="156">
        <v>1</v>
      </c>
      <c r="I31" s="205">
        <v>6</v>
      </c>
      <c r="J31" s="208">
        <v>6740000000</v>
      </c>
      <c r="K31" s="192">
        <v>0</v>
      </c>
      <c r="L31" s="186"/>
      <c r="M31" s="186"/>
      <c r="N31" s="186"/>
      <c r="O31" s="186"/>
      <c r="P31" s="143">
        <f>P32</f>
        <v>93526</v>
      </c>
      <c r="Q31" s="144"/>
      <c r="R31" s="144"/>
      <c r="S31" s="143">
        <f>S33</f>
        <v>93526</v>
      </c>
      <c r="T31" s="143">
        <f>T33</f>
        <v>93526</v>
      </c>
      <c r="U31" s="149"/>
    </row>
    <row r="32" spans="1:21" ht="24.75" customHeight="1" x14ac:dyDescent="0.2">
      <c r="A32" s="148"/>
      <c r="B32" s="173"/>
      <c r="C32" s="172"/>
      <c r="D32" s="537" t="s">
        <v>268</v>
      </c>
      <c r="E32" s="537"/>
      <c r="F32" s="537"/>
      <c r="G32" s="157">
        <v>310</v>
      </c>
      <c r="H32" s="156">
        <v>1</v>
      </c>
      <c r="I32" s="205">
        <v>6</v>
      </c>
      <c r="J32" s="208">
        <v>6740500000</v>
      </c>
      <c r="K32" s="187">
        <v>0</v>
      </c>
      <c r="L32" s="186">
        <v>95400</v>
      </c>
      <c r="M32" s="186">
        <v>0</v>
      </c>
      <c r="N32" s="186">
        <v>0</v>
      </c>
      <c r="O32" s="186">
        <v>0</v>
      </c>
      <c r="P32" s="152">
        <f>P33</f>
        <v>93526</v>
      </c>
      <c r="Q32" s="185">
        <f>Q35</f>
        <v>0</v>
      </c>
      <c r="R32" s="185">
        <f>R35</f>
        <v>0</v>
      </c>
      <c r="S32" s="152">
        <f>S33</f>
        <v>93526</v>
      </c>
      <c r="T32" s="152">
        <f>T33</f>
        <v>93526</v>
      </c>
      <c r="U32" s="149" t="s">
        <v>255</v>
      </c>
    </row>
    <row r="33" spans="1:37" ht="73.5" customHeight="1" x14ac:dyDescent="0.2">
      <c r="A33" s="148"/>
      <c r="B33" s="173"/>
      <c r="C33" s="211"/>
      <c r="D33" s="210"/>
      <c r="E33" s="209"/>
      <c r="F33" s="233" t="s">
        <v>294</v>
      </c>
      <c r="G33" s="193"/>
      <c r="H33" s="205">
        <v>1</v>
      </c>
      <c r="I33" s="205">
        <v>6</v>
      </c>
      <c r="J33" s="232" t="s">
        <v>293</v>
      </c>
      <c r="K33" s="187">
        <v>0</v>
      </c>
      <c r="L33" s="191"/>
      <c r="M33" s="186"/>
      <c r="N33" s="186"/>
      <c r="O33" s="190"/>
      <c r="P33" s="152">
        <f>P34</f>
        <v>93526</v>
      </c>
      <c r="Q33" s="185"/>
      <c r="R33" s="185"/>
      <c r="S33" s="152">
        <f>S34</f>
        <v>93526</v>
      </c>
      <c r="T33" s="152">
        <f>T34</f>
        <v>93526</v>
      </c>
      <c r="U33" s="149"/>
    </row>
    <row r="34" spans="1:37" x14ac:dyDescent="0.2">
      <c r="A34" s="148"/>
      <c r="B34" s="173"/>
      <c r="C34" s="211"/>
      <c r="D34" s="210"/>
      <c r="E34" s="209"/>
      <c r="F34" s="206" t="s">
        <v>60</v>
      </c>
      <c r="G34" s="193"/>
      <c r="H34" s="205">
        <v>1</v>
      </c>
      <c r="I34" s="205">
        <v>6</v>
      </c>
      <c r="J34" s="232" t="s">
        <v>293</v>
      </c>
      <c r="K34" s="187">
        <v>540</v>
      </c>
      <c r="L34" s="191"/>
      <c r="M34" s="186"/>
      <c r="N34" s="186"/>
      <c r="O34" s="190"/>
      <c r="P34" s="152">
        <v>93526</v>
      </c>
      <c r="Q34" s="152">
        <v>93507</v>
      </c>
      <c r="R34" s="152">
        <v>93507</v>
      </c>
      <c r="S34" s="152">
        <v>93526</v>
      </c>
      <c r="T34" s="152">
        <v>93526</v>
      </c>
      <c r="U34" s="149"/>
      <c r="AK34" s="226"/>
    </row>
    <row r="35" spans="1:37" x14ac:dyDescent="0.2">
      <c r="A35" s="148"/>
      <c r="B35" s="173"/>
      <c r="C35" s="552" t="s">
        <v>240</v>
      </c>
      <c r="D35" s="552"/>
      <c r="E35" s="552"/>
      <c r="F35" s="552"/>
      <c r="G35" s="231"/>
      <c r="H35" s="196">
        <v>1</v>
      </c>
      <c r="I35" s="196">
        <v>13</v>
      </c>
      <c r="J35" s="230">
        <v>0</v>
      </c>
      <c r="K35" s="192">
        <v>0</v>
      </c>
      <c r="L35" s="229"/>
      <c r="M35" s="228"/>
      <c r="N35" s="228"/>
      <c r="O35" s="227"/>
      <c r="P35" s="143">
        <f>P40</f>
        <v>10724</v>
      </c>
      <c r="Q35" s="144"/>
      <c r="R35" s="144"/>
      <c r="S35" s="143">
        <f>S40</f>
        <v>12000</v>
      </c>
      <c r="T35" s="143">
        <f>T40</f>
        <v>12000</v>
      </c>
      <c r="U35" s="149"/>
      <c r="AK35" s="226"/>
    </row>
    <row r="36" spans="1:37" ht="55.5" customHeight="1" x14ac:dyDescent="0.2">
      <c r="A36" s="148"/>
      <c r="B36" s="174"/>
      <c r="C36" s="172"/>
      <c r="D36" s="172"/>
      <c r="E36" s="172"/>
      <c r="F36" s="172" t="s">
        <v>265</v>
      </c>
      <c r="G36" s="157"/>
      <c r="H36" s="165">
        <v>1</v>
      </c>
      <c r="I36" s="196">
        <v>13</v>
      </c>
      <c r="J36" s="195">
        <v>6700000000</v>
      </c>
      <c r="K36" s="192">
        <v>0</v>
      </c>
      <c r="L36" s="186"/>
      <c r="M36" s="186"/>
      <c r="N36" s="186"/>
      <c r="O36" s="186"/>
      <c r="P36" s="143">
        <f>P39</f>
        <v>10724</v>
      </c>
      <c r="Q36" s="144">
        <f>Q40</f>
        <v>0</v>
      </c>
      <c r="R36" s="144">
        <f>R40</f>
        <v>0</v>
      </c>
      <c r="S36" s="143">
        <f>S40</f>
        <v>12000</v>
      </c>
      <c r="T36" s="143">
        <f>T40</f>
        <v>12000</v>
      </c>
      <c r="U36" s="149"/>
    </row>
    <row r="37" spans="1:37" ht="15" customHeight="1" x14ac:dyDescent="0.2">
      <c r="A37" s="148"/>
      <c r="B37" s="174"/>
      <c r="C37" s="172"/>
      <c r="D37" s="540" t="s">
        <v>269</v>
      </c>
      <c r="E37" s="541"/>
      <c r="F37" s="542"/>
      <c r="G37" s="157"/>
      <c r="H37" s="156">
        <v>1</v>
      </c>
      <c r="I37" s="205">
        <v>13</v>
      </c>
      <c r="J37" s="208">
        <v>6740000000</v>
      </c>
      <c r="K37" s="192">
        <v>0</v>
      </c>
      <c r="L37" s="186"/>
      <c r="M37" s="186"/>
      <c r="N37" s="186"/>
      <c r="O37" s="186"/>
      <c r="P37" s="143">
        <f>P38</f>
        <v>10724</v>
      </c>
      <c r="Q37" s="144"/>
      <c r="R37" s="144"/>
      <c r="S37" s="143">
        <f>S38</f>
        <v>12000</v>
      </c>
      <c r="T37" s="143">
        <f>T38</f>
        <v>12000</v>
      </c>
      <c r="U37" s="149"/>
    </row>
    <row r="38" spans="1:37" ht="24.75" customHeight="1" x14ac:dyDescent="0.2">
      <c r="A38" s="148"/>
      <c r="B38" s="173"/>
      <c r="C38" s="172"/>
      <c r="D38" s="537" t="s">
        <v>268</v>
      </c>
      <c r="E38" s="537"/>
      <c r="F38" s="537"/>
      <c r="G38" s="157">
        <v>310</v>
      </c>
      <c r="H38" s="156">
        <v>1</v>
      </c>
      <c r="I38" s="205">
        <v>13</v>
      </c>
      <c r="J38" s="208">
        <v>6740500000</v>
      </c>
      <c r="K38" s="187">
        <v>0</v>
      </c>
      <c r="L38" s="186">
        <v>95400</v>
      </c>
      <c r="M38" s="186">
        <v>0</v>
      </c>
      <c r="N38" s="186">
        <v>0</v>
      </c>
      <c r="O38" s="186">
        <v>0</v>
      </c>
      <c r="P38" s="152">
        <f>P39</f>
        <v>10724</v>
      </c>
      <c r="Q38" s="185">
        <f>Q40</f>
        <v>0</v>
      </c>
      <c r="R38" s="185">
        <f>R40</f>
        <v>0</v>
      </c>
      <c r="S38" s="152">
        <f>S40</f>
        <v>12000</v>
      </c>
      <c r="T38" s="152">
        <f>T40</f>
        <v>12000</v>
      </c>
      <c r="U38" s="149" t="s">
        <v>255</v>
      </c>
    </row>
    <row r="39" spans="1:37" ht="22.5" x14ac:dyDescent="0.2">
      <c r="A39" s="148"/>
      <c r="B39" s="173"/>
      <c r="C39" s="172"/>
      <c r="D39" s="181"/>
      <c r="E39" s="181"/>
      <c r="F39" s="225" t="s">
        <v>292</v>
      </c>
      <c r="G39" s="193"/>
      <c r="H39" s="205">
        <v>1</v>
      </c>
      <c r="I39" s="205">
        <v>13</v>
      </c>
      <c r="J39" s="224">
        <v>6740595100</v>
      </c>
      <c r="K39" s="187">
        <v>0</v>
      </c>
      <c r="L39" s="191"/>
      <c r="M39" s="186"/>
      <c r="N39" s="186"/>
      <c r="O39" s="190"/>
      <c r="P39" s="152">
        <f>P40</f>
        <v>10724</v>
      </c>
      <c r="Q39" s="185"/>
      <c r="R39" s="185"/>
      <c r="S39" s="152">
        <f>S40</f>
        <v>12000</v>
      </c>
      <c r="T39" s="152">
        <f>T40</f>
        <v>12000</v>
      </c>
      <c r="U39" s="149"/>
      <c r="AK39" s="226"/>
    </row>
    <row r="40" spans="1:37" x14ac:dyDescent="0.2">
      <c r="A40" s="148"/>
      <c r="B40" s="173"/>
      <c r="C40" s="172"/>
      <c r="D40" s="181"/>
      <c r="E40" s="181"/>
      <c r="F40" s="225" t="s">
        <v>291</v>
      </c>
      <c r="G40" s="193"/>
      <c r="H40" s="205">
        <v>1</v>
      </c>
      <c r="I40" s="205">
        <v>13</v>
      </c>
      <c r="J40" s="224">
        <v>6740595100</v>
      </c>
      <c r="K40" s="187">
        <v>850</v>
      </c>
      <c r="L40" s="191"/>
      <c r="M40" s="186"/>
      <c r="N40" s="186"/>
      <c r="O40" s="190"/>
      <c r="P40" s="152">
        <v>10724</v>
      </c>
      <c r="Q40" s="185"/>
      <c r="R40" s="185"/>
      <c r="S40" s="152">
        <v>12000</v>
      </c>
      <c r="T40" s="152">
        <v>12000</v>
      </c>
      <c r="U40" s="149"/>
    </row>
    <row r="41" spans="1:37" ht="14.25" customHeight="1" x14ac:dyDescent="0.2">
      <c r="A41" s="148"/>
      <c r="B41" s="549" t="s">
        <v>239</v>
      </c>
      <c r="C41" s="549"/>
      <c r="D41" s="549"/>
      <c r="E41" s="549"/>
      <c r="F41" s="549"/>
      <c r="G41" s="193">
        <v>200</v>
      </c>
      <c r="H41" s="196">
        <v>2</v>
      </c>
      <c r="I41" s="196">
        <v>0</v>
      </c>
      <c r="J41" s="195">
        <v>0</v>
      </c>
      <c r="K41" s="192">
        <v>0</v>
      </c>
      <c r="L41" s="191">
        <v>167500</v>
      </c>
      <c r="M41" s="186">
        <v>0</v>
      </c>
      <c r="N41" s="186">
        <v>0</v>
      </c>
      <c r="O41" s="190">
        <v>0</v>
      </c>
      <c r="P41" s="143">
        <f>P42</f>
        <v>386129.64</v>
      </c>
      <c r="Q41" s="144" t="e">
        <f>Q42</f>
        <v>#REF!</v>
      </c>
      <c r="R41" s="144" t="e">
        <f>R42</f>
        <v>#REF!</v>
      </c>
      <c r="S41" s="143">
        <f>S42</f>
        <v>425300</v>
      </c>
      <c r="T41" s="143">
        <f>T42</f>
        <v>465700</v>
      </c>
      <c r="U41" s="149" t="s">
        <v>255</v>
      </c>
    </row>
    <row r="42" spans="1:37" ht="16.5" customHeight="1" x14ac:dyDescent="0.2">
      <c r="A42" s="148"/>
      <c r="B42" s="174"/>
      <c r="C42" s="534" t="s">
        <v>238</v>
      </c>
      <c r="D42" s="534"/>
      <c r="E42" s="534"/>
      <c r="F42" s="534"/>
      <c r="G42" s="204">
        <v>203</v>
      </c>
      <c r="H42" s="203">
        <v>2</v>
      </c>
      <c r="I42" s="203">
        <v>3</v>
      </c>
      <c r="J42" s="202">
        <v>0</v>
      </c>
      <c r="K42" s="201">
        <v>0</v>
      </c>
      <c r="L42" s="200">
        <v>167500</v>
      </c>
      <c r="M42" s="199">
        <v>0</v>
      </c>
      <c r="N42" s="199">
        <v>0</v>
      </c>
      <c r="O42" s="198">
        <v>0</v>
      </c>
      <c r="P42" s="143">
        <f>P45</f>
        <v>386129.64</v>
      </c>
      <c r="Q42" s="144" t="e">
        <f>Q45</f>
        <v>#REF!</v>
      </c>
      <c r="R42" s="144" t="e">
        <f>R45</f>
        <v>#REF!</v>
      </c>
      <c r="S42" s="143">
        <f>S45</f>
        <v>425300</v>
      </c>
      <c r="T42" s="143">
        <f>T45</f>
        <v>465700</v>
      </c>
      <c r="U42" s="149" t="s">
        <v>255</v>
      </c>
    </row>
    <row r="43" spans="1:37" ht="55.5" customHeight="1" x14ac:dyDescent="0.2">
      <c r="A43" s="148"/>
      <c r="B43" s="174"/>
      <c r="C43" s="172"/>
      <c r="D43" s="172"/>
      <c r="E43" s="172"/>
      <c r="F43" s="172" t="s">
        <v>265</v>
      </c>
      <c r="G43" s="157"/>
      <c r="H43" s="223">
        <v>2</v>
      </c>
      <c r="I43" s="223">
        <v>3</v>
      </c>
      <c r="J43" s="195">
        <v>6700000000</v>
      </c>
      <c r="K43" s="192">
        <v>0</v>
      </c>
      <c r="L43" s="186"/>
      <c r="M43" s="186"/>
      <c r="N43" s="186"/>
      <c r="O43" s="186"/>
      <c r="P43" s="143">
        <f>P44</f>
        <v>386129.64</v>
      </c>
      <c r="Q43" s="144" t="e">
        <f>#REF!</f>
        <v>#REF!</v>
      </c>
      <c r="R43" s="144" t="e">
        <f>#REF!</f>
        <v>#REF!</v>
      </c>
      <c r="S43" s="143">
        <f>S45</f>
        <v>425300</v>
      </c>
      <c r="T43" s="143">
        <f>T46</f>
        <v>465700</v>
      </c>
      <c r="U43" s="149"/>
    </row>
    <row r="44" spans="1:37" ht="15" customHeight="1" x14ac:dyDescent="0.2">
      <c r="A44" s="148"/>
      <c r="B44" s="174"/>
      <c r="C44" s="172"/>
      <c r="D44" s="540" t="s">
        <v>269</v>
      </c>
      <c r="E44" s="541"/>
      <c r="F44" s="542"/>
      <c r="G44" s="157"/>
      <c r="H44" s="221">
        <v>2</v>
      </c>
      <c r="I44" s="221">
        <v>3</v>
      </c>
      <c r="J44" s="208">
        <v>6740000000</v>
      </c>
      <c r="K44" s="192">
        <v>0</v>
      </c>
      <c r="L44" s="186"/>
      <c r="M44" s="186"/>
      <c r="N44" s="186"/>
      <c r="O44" s="186"/>
      <c r="P44" s="143">
        <f>P45</f>
        <v>386129.64</v>
      </c>
      <c r="Q44" s="144"/>
      <c r="R44" s="144"/>
      <c r="S44" s="143">
        <f>S45</f>
        <v>425300</v>
      </c>
      <c r="T44" s="143">
        <f>T45</f>
        <v>465700</v>
      </c>
      <c r="U44" s="149"/>
    </row>
    <row r="45" spans="1:37" ht="24.75" customHeight="1" x14ac:dyDescent="0.2">
      <c r="A45" s="148"/>
      <c r="B45" s="173"/>
      <c r="C45" s="172"/>
      <c r="D45" s="537" t="s">
        <v>268</v>
      </c>
      <c r="E45" s="537"/>
      <c r="F45" s="537"/>
      <c r="G45" s="157">
        <v>310</v>
      </c>
      <c r="H45" s="221">
        <v>2</v>
      </c>
      <c r="I45" s="221">
        <v>3</v>
      </c>
      <c r="J45" s="208">
        <v>6740500000</v>
      </c>
      <c r="K45" s="187">
        <v>0</v>
      </c>
      <c r="L45" s="186">
        <v>95400</v>
      </c>
      <c r="M45" s="186">
        <v>0</v>
      </c>
      <c r="N45" s="186">
        <v>0</v>
      </c>
      <c r="O45" s="186">
        <v>0</v>
      </c>
      <c r="P45" s="152">
        <f>P46</f>
        <v>386129.64</v>
      </c>
      <c r="Q45" s="185" t="e">
        <f>#REF!</f>
        <v>#REF!</v>
      </c>
      <c r="R45" s="185" t="e">
        <f>#REF!</f>
        <v>#REF!</v>
      </c>
      <c r="S45" s="152">
        <f>S46</f>
        <v>425300</v>
      </c>
      <c r="T45" s="152">
        <f>T46</f>
        <v>465700</v>
      </c>
      <c r="U45" s="149" t="s">
        <v>255</v>
      </c>
    </row>
    <row r="46" spans="1:37" ht="33" customHeight="1" x14ac:dyDescent="0.2">
      <c r="A46" s="148"/>
      <c r="B46" s="173"/>
      <c r="C46" s="220"/>
      <c r="D46" s="219"/>
      <c r="E46" s="543" t="s">
        <v>290</v>
      </c>
      <c r="F46" s="543"/>
      <c r="G46" s="222">
        <v>203</v>
      </c>
      <c r="H46" s="221">
        <v>2</v>
      </c>
      <c r="I46" s="221">
        <v>3</v>
      </c>
      <c r="J46" s="162">
        <v>6740551180</v>
      </c>
      <c r="K46" s="212">
        <v>0</v>
      </c>
      <c r="L46" s="199">
        <v>167500</v>
      </c>
      <c r="M46" s="199">
        <v>0</v>
      </c>
      <c r="N46" s="199">
        <v>0</v>
      </c>
      <c r="O46" s="199">
        <v>0</v>
      </c>
      <c r="P46" s="152">
        <f>P47+P48</f>
        <v>386129.64</v>
      </c>
      <c r="Q46" s="152">
        <f>Q47+Q48</f>
        <v>381005.43</v>
      </c>
      <c r="R46" s="152">
        <f>R47+R48</f>
        <v>381005.43</v>
      </c>
      <c r="S46" s="152">
        <f>S47+S48</f>
        <v>425300</v>
      </c>
      <c r="T46" s="152">
        <f>T47+T48</f>
        <v>465700</v>
      </c>
      <c r="U46" s="149" t="s">
        <v>255</v>
      </c>
    </row>
    <row r="47" spans="1:37" ht="24" customHeight="1" x14ac:dyDescent="0.2">
      <c r="A47" s="148"/>
      <c r="B47" s="173"/>
      <c r="C47" s="220"/>
      <c r="D47" s="219"/>
      <c r="E47" s="218"/>
      <c r="F47" s="217" t="s">
        <v>289</v>
      </c>
      <c r="G47" s="204">
        <v>203</v>
      </c>
      <c r="H47" s="213">
        <v>2</v>
      </c>
      <c r="I47" s="213">
        <v>3</v>
      </c>
      <c r="J47" s="162">
        <v>6740551180</v>
      </c>
      <c r="K47" s="212" t="s">
        <v>288</v>
      </c>
      <c r="L47" s="200">
        <v>146900</v>
      </c>
      <c r="M47" s="199">
        <v>0</v>
      </c>
      <c r="N47" s="199">
        <v>0</v>
      </c>
      <c r="O47" s="198">
        <v>0</v>
      </c>
      <c r="P47" s="152">
        <v>382651.32</v>
      </c>
      <c r="Q47" s="152">
        <v>381005.43</v>
      </c>
      <c r="R47" s="152">
        <v>381005.43</v>
      </c>
      <c r="S47" s="152">
        <v>381005.43</v>
      </c>
      <c r="T47" s="152">
        <v>381005.43</v>
      </c>
      <c r="U47" s="149" t="s">
        <v>255</v>
      </c>
    </row>
    <row r="48" spans="1:37" ht="24" customHeight="1" x14ac:dyDescent="0.2">
      <c r="A48" s="148"/>
      <c r="B48" s="173"/>
      <c r="C48" s="216"/>
      <c r="D48" s="215"/>
      <c r="E48" s="214"/>
      <c r="F48" s="206" t="s">
        <v>258</v>
      </c>
      <c r="G48" s="204"/>
      <c r="H48" s="213">
        <v>2</v>
      </c>
      <c r="I48" s="213">
        <v>3</v>
      </c>
      <c r="J48" s="162">
        <v>6740551180</v>
      </c>
      <c r="K48" s="212">
        <v>240</v>
      </c>
      <c r="L48" s="200"/>
      <c r="M48" s="199"/>
      <c r="N48" s="199"/>
      <c r="O48" s="198"/>
      <c r="P48" s="152">
        <v>3478.32</v>
      </c>
      <c r="Q48" s="185"/>
      <c r="R48" s="185"/>
      <c r="S48" s="152">
        <v>44294.57</v>
      </c>
      <c r="T48" s="152">
        <v>84694.57</v>
      </c>
      <c r="U48" s="149"/>
    </row>
    <row r="49" spans="1:21" ht="21.75" customHeight="1" x14ac:dyDescent="0.2">
      <c r="A49" s="148"/>
      <c r="B49" s="549" t="s">
        <v>237</v>
      </c>
      <c r="C49" s="549"/>
      <c r="D49" s="549"/>
      <c r="E49" s="549"/>
      <c r="F49" s="549"/>
      <c r="G49" s="193">
        <v>300</v>
      </c>
      <c r="H49" s="196">
        <v>3</v>
      </c>
      <c r="I49" s="196">
        <v>0</v>
      </c>
      <c r="J49" s="195">
        <v>0</v>
      </c>
      <c r="K49" s="192">
        <v>0</v>
      </c>
      <c r="L49" s="191">
        <v>126000</v>
      </c>
      <c r="M49" s="186">
        <v>0</v>
      </c>
      <c r="N49" s="186">
        <v>0</v>
      </c>
      <c r="O49" s="190">
        <v>0</v>
      </c>
      <c r="P49" s="143">
        <f>P50+P56</f>
        <v>403650</v>
      </c>
      <c r="Q49" s="144" t="e">
        <f>#REF!+Q50+#REF!</f>
        <v>#REF!</v>
      </c>
      <c r="R49" s="144" t="e">
        <f>#REF!+R50+#REF!</f>
        <v>#REF!</v>
      </c>
      <c r="S49" s="143">
        <f>S50+S56</f>
        <v>425400</v>
      </c>
      <c r="T49" s="143">
        <f>T50+T56</f>
        <v>425400</v>
      </c>
      <c r="U49" s="149" t="s">
        <v>255</v>
      </c>
    </row>
    <row r="50" spans="1:21" ht="35.25" customHeight="1" x14ac:dyDescent="0.2">
      <c r="A50" s="148"/>
      <c r="B50" s="174"/>
      <c r="C50" s="539" t="s">
        <v>236</v>
      </c>
      <c r="D50" s="539"/>
      <c r="E50" s="539"/>
      <c r="F50" s="539"/>
      <c r="G50" s="157">
        <v>310</v>
      </c>
      <c r="H50" s="165">
        <v>3</v>
      </c>
      <c r="I50" s="165">
        <v>10</v>
      </c>
      <c r="J50" s="146">
        <v>0</v>
      </c>
      <c r="K50" s="192">
        <v>0</v>
      </c>
      <c r="L50" s="186">
        <v>95400</v>
      </c>
      <c r="M50" s="186">
        <v>0</v>
      </c>
      <c r="N50" s="186">
        <v>0</v>
      </c>
      <c r="O50" s="186">
        <v>0</v>
      </c>
      <c r="P50" s="143">
        <f t="shared" ref="P50:T51" si="1">P53</f>
        <v>400400</v>
      </c>
      <c r="Q50" s="144" t="e">
        <f t="shared" si="1"/>
        <v>#REF!</v>
      </c>
      <c r="R50" s="144" t="e">
        <f t="shared" si="1"/>
        <v>#REF!</v>
      </c>
      <c r="S50" s="143">
        <f t="shared" si="1"/>
        <v>410400</v>
      </c>
      <c r="T50" s="143">
        <f t="shared" si="1"/>
        <v>410400</v>
      </c>
      <c r="U50" s="149" t="s">
        <v>255</v>
      </c>
    </row>
    <row r="51" spans="1:21" ht="55.5" customHeight="1" x14ac:dyDescent="0.2">
      <c r="A51" s="148"/>
      <c r="B51" s="174"/>
      <c r="C51" s="172"/>
      <c r="D51" s="172"/>
      <c r="E51" s="172"/>
      <c r="F51" s="172" t="s">
        <v>265</v>
      </c>
      <c r="G51" s="157"/>
      <c r="H51" s="165">
        <v>3</v>
      </c>
      <c r="I51" s="165">
        <v>10</v>
      </c>
      <c r="J51" s="195">
        <v>6700000000</v>
      </c>
      <c r="K51" s="192">
        <v>0</v>
      </c>
      <c r="L51" s="186"/>
      <c r="M51" s="186"/>
      <c r="N51" s="186"/>
      <c r="O51" s="186"/>
      <c r="P51" s="143">
        <f t="shared" si="1"/>
        <v>400400</v>
      </c>
      <c r="Q51" s="144" t="e">
        <f t="shared" si="1"/>
        <v>#REF!</v>
      </c>
      <c r="R51" s="144" t="e">
        <f t="shared" si="1"/>
        <v>#REF!</v>
      </c>
      <c r="S51" s="143">
        <f t="shared" si="1"/>
        <v>410400</v>
      </c>
      <c r="T51" s="143">
        <f t="shared" si="1"/>
        <v>410400</v>
      </c>
      <c r="U51" s="149"/>
    </row>
    <row r="52" spans="1:21" ht="15" customHeight="1" x14ac:dyDescent="0.2">
      <c r="A52" s="148"/>
      <c r="B52" s="174"/>
      <c r="C52" s="172"/>
      <c r="D52" s="540" t="s">
        <v>269</v>
      </c>
      <c r="E52" s="541"/>
      <c r="F52" s="542"/>
      <c r="G52" s="157"/>
      <c r="H52" s="165">
        <v>3</v>
      </c>
      <c r="I52" s="165">
        <v>10</v>
      </c>
      <c r="J52" s="208">
        <v>6740000000</v>
      </c>
      <c r="K52" s="192">
        <v>0</v>
      </c>
      <c r="L52" s="186"/>
      <c r="M52" s="186"/>
      <c r="N52" s="186"/>
      <c r="O52" s="186"/>
      <c r="P52" s="143">
        <f>P53</f>
        <v>400400</v>
      </c>
      <c r="Q52" s="144"/>
      <c r="R52" s="144"/>
      <c r="S52" s="143">
        <f t="shared" ref="S52:T54" si="2">S53</f>
        <v>410400</v>
      </c>
      <c r="T52" s="143">
        <f t="shared" si="2"/>
        <v>410400</v>
      </c>
      <c r="U52" s="149"/>
    </row>
    <row r="53" spans="1:21" ht="14.25" customHeight="1" x14ac:dyDescent="0.2">
      <c r="A53" s="148"/>
      <c r="B53" s="173"/>
      <c r="C53" s="172"/>
      <c r="D53" s="537" t="s">
        <v>286</v>
      </c>
      <c r="E53" s="537"/>
      <c r="F53" s="537"/>
      <c r="G53" s="157">
        <v>310</v>
      </c>
      <c r="H53" s="156">
        <v>3</v>
      </c>
      <c r="I53" s="156">
        <v>10</v>
      </c>
      <c r="J53" s="208">
        <v>6740100000</v>
      </c>
      <c r="K53" s="187">
        <v>0</v>
      </c>
      <c r="L53" s="186">
        <v>95400</v>
      </c>
      <c r="M53" s="186">
        <v>0</v>
      </c>
      <c r="N53" s="186">
        <v>0</v>
      </c>
      <c r="O53" s="186">
        <v>0</v>
      </c>
      <c r="P53" s="152">
        <f>P54</f>
        <v>400400</v>
      </c>
      <c r="Q53" s="185" t="e">
        <f>Q54</f>
        <v>#REF!</v>
      </c>
      <c r="R53" s="185" t="e">
        <f>R54</f>
        <v>#REF!</v>
      </c>
      <c r="S53" s="152">
        <f t="shared" si="2"/>
        <v>410400</v>
      </c>
      <c r="T53" s="152">
        <f t="shared" si="2"/>
        <v>410400</v>
      </c>
      <c r="U53" s="149" t="s">
        <v>255</v>
      </c>
    </row>
    <row r="54" spans="1:21" ht="27" customHeight="1" x14ac:dyDescent="0.2">
      <c r="A54" s="148"/>
      <c r="B54" s="173"/>
      <c r="C54" s="172"/>
      <c r="D54" s="207"/>
      <c r="E54" s="537" t="s">
        <v>287</v>
      </c>
      <c r="F54" s="537"/>
      <c r="G54" s="193">
        <v>310</v>
      </c>
      <c r="H54" s="156">
        <v>3</v>
      </c>
      <c r="I54" s="156">
        <v>10</v>
      </c>
      <c r="J54" s="208">
        <v>6740195020</v>
      </c>
      <c r="K54" s="187">
        <v>0</v>
      </c>
      <c r="L54" s="186">
        <v>95400</v>
      </c>
      <c r="M54" s="186">
        <v>0</v>
      </c>
      <c r="N54" s="186">
        <v>0</v>
      </c>
      <c r="O54" s="186">
        <v>0</v>
      </c>
      <c r="P54" s="152">
        <f>P55</f>
        <v>400400</v>
      </c>
      <c r="Q54" s="185" t="e">
        <f>#REF!+Q55</f>
        <v>#REF!</v>
      </c>
      <c r="R54" s="185" t="e">
        <f>#REF!+R55</f>
        <v>#REF!</v>
      </c>
      <c r="S54" s="152">
        <f t="shared" si="2"/>
        <v>410400</v>
      </c>
      <c r="T54" s="152">
        <f t="shared" si="2"/>
        <v>410400</v>
      </c>
      <c r="U54" s="149" t="s">
        <v>255</v>
      </c>
    </row>
    <row r="55" spans="1:21" ht="21.75" customHeight="1" x14ac:dyDescent="0.2">
      <c r="A55" s="148"/>
      <c r="B55" s="173"/>
      <c r="C55" s="172"/>
      <c r="D55" s="181"/>
      <c r="E55" s="207"/>
      <c r="F55" s="206" t="s">
        <v>258</v>
      </c>
      <c r="G55" s="193">
        <v>310</v>
      </c>
      <c r="H55" s="205">
        <v>3</v>
      </c>
      <c r="I55" s="205">
        <v>10</v>
      </c>
      <c r="J55" s="208">
        <v>6740195020</v>
      </c>
      <c r="K55" s="187" t="s">
        <v>276</v>
      </c>
      <c r="L55" s="191">
        <v>85000</v>
      </c>
      <c r="M55" s="186">
        <v>0</v>
      </c>
      <c r="N55" s="186">
        <v>0</v>
      </c>
      <c r="O55" s="190">
        <v>0</v>
      </c>
      <c r="P55" s="152">
        <v>400400</v>
      </c>
      <c r="Q55" s="185">
        <v>390300</v>
      </c>
      <c r="R55" s="185">
        <v>390300</v>
      </c>
      <c r="S55" s="152">
        <v>410400</v>
      </c>
      <c r="T55" s="152">
        <v>410400</v>
      </c>
      <c r="U55" s="149" t="s">
        <v>255</v>
      </c>
    </row>
    <row r="56" spans="1:21" ht="21.75" customHeight="1" x14ac:dyDescent="0.2">
      <c r="A56" s="148"/>
      <c r="B56" s="174"/>
      <c r="C56" s="557" t="s">
        <v>235</v>
      </c>
      <c r="D56" s="558"/>
      <c r="E56" s="558"/>
      <c r="F56" s="559"/>
      <c r="G56" s="193"/>
      <c r="H56" s="205">
        <v>3</v>
      </c>
      <c r="I56" s="205">
        <v>14</v>
      </c>
      <c r="J56" s="208">
        <v>0</v>
      </c>
      <c r="K56" s="187">
        <v>0</v>
      </c>
      <c r="L56" s="191"/>
      <c r="M56" s="186"/>
      <c r="N56" s="186"/>
      <c r="O56" s="190"/>
      <c r="P56" s="152">
        <f>P57</f>
        <v>3250</v>
      </c>
      <c r="Q56" s="185"/>
      <c r="R56" s="185"/>
      <c r="S56" s="152">
        <f>S57</f>
        <v>15000</v>
      </c>
      <c r="T56" s="152">
        <f>T57</f>
        <v>15000</v>
      </c>
      <c r="U56" s="149"/>
    </row>
    <row r="57" spans="1:21" ht="55.5" customHeight="1" x14ac:dyDescent="0.2">
      <c r="A57" s="148"/>
      <c r="B57" s="174"/>
      <c r="C57" s="172"/>
      <c r="D57" s="172"/>
      <c r="E57" s="172"/>
      <c r="F57" s="172" t="s">
        <v>265</v>
      </c>
      <c r="G57" s="157"/>
      <c r="H57" s="165">
        <v>3</v>
      </c>
      <c r="I57" s="165">
        <v>14</v>
      </c>
      <c r="J57" s="195">
        <v>6700000000</v>
      </c>
      <c r="K57" s="192">
        <v>0</v>
      </c>
      <c r="L57" s="186"/>
      <c r="M57" s="186"/>
      <c r="N57" s="186"/>
      <c r="O57" s="186"/>
      <c r="P57" s="143">
        <f>P59</f>
        <v>3250</v>
      </c>
      <c r="Q57" s="144">
        <f>Q59</f>
        <v>0</v>
      </c>
      <c r="R57" s="144">
        <f>R59</f>
        <v>0</v>
      </c>
      <c r="S57" s="143">
        <f>S59</f>
        <v>15000</v>
      </c>
      <c r="T57" s="143">
        <f>T59</f>
        <v>15000</v>
      </c>
      <c r="U57" s="149"/>
    </row>
    <row r="58" spans="1:21" ht="15" customHeight="1" x14ac:dyDescent="0.2">
      <c r="A58" s="148"/>
      <c r="B58" s="174"/>
      <c r="C58" s="172"/>
      <c r="D58" s="540" t="s">
        <v>269</v>
      </c>
      <c r="E58" s="541"/>
      <c r="F58" s="542"/>
      <c r="G58" s="157"/>
      <c r="H58" s="165">
        <v>3</v>
      </c>
      <c r="I58" s="165">
        <v>14</v>
      </c>
      <c r="J58" s="208">
        <v>6740000000</v>
      </c>
      <c r="K58" s="192">
        <v>0</v>
      </c>
      <c r="L58" s="186"/>
      <c r="M58" s="186"/>
      <c r="N58" s="186"/>
      <c r="O58" s="186"/>
      <c r="P58" s="143">
        <f>P59</f>
        <v>3250</v>
      </c>
      <c r="Q58" s="144"/>
      <c r="R58" s="144"/>
      <c r="S58" s="143">
        <f>S59</f>
        <v>15000</v>
      </c>
      <c r="T58" s="143">
        <f>T59</f>
        <v>15000</v>
      </c>
      <c r="U58" s="149"/>
    </row>
    <row r="59" spans="1:21" ht="14.25" customHeight="1" x14ac:dyDescent="0.2">
      <c r="A59" s="148"/>
      <c r="B59" s="173"/>
      <c r="C59" s="172"/>
      <c r="D59" s="537" t="s">
        <v>286</v>
      </c>
      <c r="E59" s="537"/>
      <c r="F59" s="537"/>
      <c r="G59" s="157">
        <v>310</v>
      </c>
      <c r="H59" s="156">
        <v>3</v>
      </c>
      <c r="I59" s="156">
        <v>14</v>
      </c>
      <c r="J59" s="208">
        <v>6740100000</v>
      </c>
      <c r="K59" s="187">
        <v>0</v>
      </c>
      <c r="L59" s="186">
        <v>95400</v>
      </c>
      <c r="M59" s="186">
        <v>0</v>
      </c>
      <c r="N59" s="186">
        <v>0</v>
      </c>
      <c r="O59" s="186">
        <v>0</v>
      </c>
      <c r="P59" s="152">
        <f>P60</f>
        <v>3250</v>
      </c>
      <c r="Q59" s="185">
        <f>Q60</f>
        <v>0</v>
      </c>
      <c r="R59" s="185">
        <f>R60</f>
        <v>0</v>
      </c>
      <c r="S59" s="152">
        <f>S60</f>
        <v>15000</v>
      </c>
      <c r="T59" s="152">
        <f>T60</f>
        <v>15000</v>
      </c>
      <c r="U59" s="149" t="s">
        <v>255</v>
      </c>
    </row>
    <row r="60" spans="1:21" x14ac:dyDescent="0.2">
      <c r="A60" s="148"/>
      <c r="B60" s="173"/>
      <c r="C60" s="211"/>
      <c r="D60" s="210"/>
      <c r="E60" s="560" t="s">
        <v>285</v>
      </c>
      <c r="F60" s="561"/>
      <c r="G60" s="157"/>
      <c r="H60" s="156">
        <v>3</v>
      </c>
      <c r="I60" s="156">
        <v>14</v>
      </c>
      <c r="J60" s="208">
        <v>6740120040</v>
      </c>
      <c r="K60" s="187">
        <v>0</v>
      </c>
      <c r="L60" s="186"/>
      <c r="M60" s="186"/>
      <c r="N60" s="186"/>
      <c r="O60" s="186"/>
      <c r="P60" s="152">
        <f>P61</f>
        <v>3250</v>
      </c>
      <c r="Q60" s="185">
        <f>Q61</f>
        <v>0</v>
      </c>
      <c r="R60" s="185">
        <f>R61</f>
        <v>0</v>
      </c>
      <c r="S60" s="152">
        <v>15000</v>
      </c>
      <c r="T60" s="152">
        <v>15000</v>
      </c>
      <c r="U60" s="149"/>
    </row>
    <row r="61" spans="1:21" ht="21.75" customHeight="1" x14ac:dyDescent="0.2">
      <c r="A61" s="148"/>
      <c r="B61" s="173"/>
      <c r="C61" s="211"/>
      <c r="D61" s="210"/>
      <c r="E61" s="209"/>
      <c r="F61" s="206" t="s">
        <v>258</v>
      </c>
      <c r="G61" s="157"/>
      <c r="H61" s="156">
        <v>3</v>
      </c>
      <c r="I61" s="156">
        <v>14</v>
      </c>
      <c r="J61" s="208">
        <v>6740120040</v>
      </c>
      <c r="K61" s="187">
        <v>240</v>
      </c>
      <c r="L61" s="186"/>
      <c r="M61" s="186"/>
      <c r="N61" s="186"/>
      <c r="O61" s="186"/>
      <c r="P61" s="152">
        <v>3250</v>
      </c>
      <c r="Q61" s="185"/>
      <c r="R61" s="185"/>
      <c r="S61" s="152">
        <v>15000</v>
      </c>
      <c r="T61" s="152">
        <v>15000</v>
      </c>
      <c r="U61" s="149"/>
    </row>
    <row r="62" spans="1:21" ht="14.25" customHeight="1" x14ac:dyDescent="0.2">
      <c r="A62" s="148"/>
      <c r="B62" s="549" t="s">
        <v>234</v>
      </c>
      <c r="C62" s="549"/>
      <c r="D62" s="549"/>
      <c r="E62" s="549"/>
      <c r="F62" s="549"/>
      <c r="G62" s="193">
        <v>400</v>
      </c>
      <c r="H62" s="196">
        <v>4</v>
      </c>
      <c r="I62" s="196">
        <v>0</v>
      </c>
      <c r="J62" s="195">
        <v>0</v>
      </c>
      <c r="K62" s="192">
        <v>0</v>
      </c>
      <c r="L62" s="191">
        <v>1405800</v>
      </c>
      <c r="M62" s="186">
        <v>0</v>
      </c>
      <c r="N62" s="186">
        <v>0</v>
      </c>
      <c r="O62" s="190">
        <v>0</v>
      </c>
      <c r="P62" s="143">
        <f>P63</f>
        <v>3112851.4</v>
      </c>
      <c r="Q62" s="144">
        <f>Q63</f>
        <v>1047000</v>
      </c>
      <c r="R62" s="144">
        <f>R63</f>
        <v>1047000</v>
      </c>
      <c r="S62" s="143">
        <f>S63</f>
        <v>1575000</v>
      </c>
      <c r="T62" s="143">
        <f>T63</f>
        <v>1636000</v>
      </c>
      <c r="U62" s="149" t="s">
        <v>255</v>
      </c>
    </row>
    <row r="63" spans="1:21" ht="14.25" customHeight="1" x14ac:dyDescent="0.2">
      <c r="A63" s="148"/>
      <c r="B63" s="174"/>
      <c r="C63" s="539" t="s">
        <v>233</v>
      </c>
      <c r="D63" s="539"/>
      <c r="E63" s="539"/>
      <c r="F63" s="539"/>
      <c r="G63" s="193">
        <v>409</v>
      </c>
      <c r="H63" s="196">
        <v>4</v>
      </c>
      <c r="I63" s="196">
        <v>9</v>
      </c>
      <c r="J63" s="195">
        <v>0</v>
      </c>
      <c r="K63" s="192">
        <v>0</v>
      </c>
      <c r="L63" s="191">
        <v>1400000</v>
      </c>
      <c r="M63" s="186">
        <v>0</v>
      </c>
      <c r="N63" s="186">
        <v>0</v>
      </c>
      <c r="O63" s="190">
        <v>0</v>
      </c>
      <c r="P63" s="143">
        <f>P66</f>
        <v>3112851.4</v>
      </c>
      <c r="Q63" s="144">
        <f>Q66</f>
        <v>1047000</v>
      </c>
      <c r="R63" s="144">
        <f>R66</f>
        <v>1047000</v>
      </c>
      <c r="S63" s="143">
        <f>S66</f>
        <v>1575000</v>
      </c>
      <c r="T63" s="143">
        <f>T66</f>
        <v>1636000</v>
      </c>
      <c r="U63" s="149" t="s">
        <v>255</v>
      </c>
    </row>
    <row r="64" spans="1:21" ht="57.75" customHeight="1" x14ac:dyDescent="0.2">
      <c r="A64" s="148"/>
      <c r="B64" s="174"/>
      <c r="C64" s="183"/>
      <c r="D64" s="172"/>
      <c r="E64" s="172"/>
      <c r="F64" s="172" t="s">
        <v>279</v>
      </c>
      <c r="G64" s="193"/>
      <c r="H64" s="196">
        <v>4</v>
      </c>
      <c r="I64" s="196">
        <v>9</v>
      </c>
      <c r="J64" s="195">
        <v>6700000000</v>
      </c>
      <c r="K64" s="192">
        <v>0</v>
      </c>
      <c r="L64" s="191"/>
      <c r="M64" s="186"/>
      <c r="N64" s="186"/>
      <c r="O64" s="190"/>
      <c r="P64" s="143">
        <f>P66</f>
        <v>3112851.4</v>
      </c>
      <c r="Q64" s="144">
        <f>Q67</f>
        <v>1047000</v>
      </c>
      <c r="R64" s="144">
        <f>R67</f>
        <v>1047000</v>
      </c>
      <c r="S64" s="143">
        <f>S67</f>
        <v>1575000</v>
      </c>
      <c r="T64" s="143">
        <f>T67</f>
        <v>1636000</v>
      </c>
      <c r="U64" s="149"/>
    </row>
    <row r="65" spans="1:21" ht="15.75" customHeight="1" x14ac:dyDescent="0.2">
      <c r="A65" s="148"/>
      <c r="B65" s="174"/>
      <c r="C65" s="183"/>
      <c r="D65" s="540" t="s">
        <v>269</v>
      </c>
      <c r="E65" s="541"/>
      <c r="F65" s="542"/>
      <c r="G65" s="193"/>
      <c r="H65" s="196">
        <v>4</v>
      </c>
      <c r="I65" s="196">
        <v>9</v>
      </c>
      <c r="J65" s="162">
        <v>6740000000</v>
      </c>
      <c r="K65" s="192">
        <v>0</v>
      </c>
      <c r="L65" s="191"/>
      <c r="M65" s="186"/>
      <c r="N65" s="186"/>
      <c r="O65" s="190"/>
      <c r="P65" s="143">
        <f>P66</f>
        <v>3112851.4</v>
      </c>
      <c r="Q65" s="144"/>
      <c r="R65" s="144"/>
      <c r="S65" s="143">
        <f t="shared" ref="S65:T67" si="3">S66</f>
        <v>1575000</v>
      </c>
      <c r="T65" s="143">
        <f t="shared" si="3"/>
        <v>1636000</v>
      </c>
      <c r="U65" s="149"/>
    </row>
    <row r="66" spans="1:21" ht="26.25" customHeight="1" x14ac:dyDescent="0.2">
      <c r="A66" s="148"/>
      <c r="B66" s="173"/>
      <c r="C66" s="183"/>
      <c r="D66" s="537" t="s">
        <v>284</v>
      </c>
      <c r="E66" s="537"/>
      <c r="F66" s="537"/>
      <c r="G66" s="157">
        <v>409</v>
      </c>
      <c r="H66" s="156">
        <v>4</v>
      </c>
      <c r="I66" s="156">
        <v>9</v>
      </c>
      <c r="J66" s="162">
        <v>6740200000</v>
      </c>
      <c r="K66" s="187">
        <v>0</v>
      </c>
      <c r="L66" s="186">
        <v>1400000</v>
      </c>
      <c r="M66" s="186">
        <v>0</v>
      </c>
      <c r="N66" s="186">
        <v>0</v>
      </c>
      <c r="O66" s="186">
        <v>0</v>
      </c>
      <c r="P66" s="152">
        <f>P67</f>
        <v>3112851.4</v>
      </c>
      <c r="Q66" s="185">
        <f>Q67</f>
        <v>1047000</v>
      </c>
      <c r="R66" s="185">
        <f>R67</f>
        <v>1047000</v>
      </c>
      <c r="S66" s="152">
        <f t="shared" si="3"/>
        <v>1575000</v>
      </c>
      <c r="T66" s="152">
        <f t="shared" si="3"/>
        <v>1636000</v>
      </c>
      <c r="U66" s="149" t="s">
        <v>255</v>
      </c>
    </row>
    <row r="67" spans="1:21" ht="39.75" customHeight="1" x14ac:dyDescent="0.2">
      <c r="A67" s="148"/>
      <c r="B67" s="173"/>
      <c r="C67" s="172"/>
      <c r="D67" s="181"/>
      <c r="E67" s="537" t="s">
        <v>283</v>
      </c>
      <c r="F67" s="537"/>
      <c r="G67" s="157">
        <v>409</v>
      </c>
      <c r="H67" s="156">
        <v>4</v>
      </c>
      <c r="I67" s="156">
        <v>9</v>
      </c>
      <c r="J67" s="162">
        <v>6740295280</v>
      </c>
      <c r="K67" s="187">
        <v>0</v>
      </c>
      <c r="L67" s="186">
        <v>900000</v>
      </c>
      <c r="M67" s="186">
        <v>0</v>
      </c>
      <c r="N67" s="186">
        <v>0</v>
      </c>
      <c r="O67" s="186">
        <v>0</v>
      </c>
      <c r="P67" s="152">
        <f>P68</f>
        <v>3112851.4</v>
      </c>
      <c r="Q67" s="185">
        <f>Q68</f>
        <v>1047000</v>
      </c>
      <c r="R67" s="185">
        <f>R68</f>
        <v>1047000</v>
      </c>
      <c r="S67" s="152">
        <f t="shared" si="3"/>
        <v>1575000</v>
      </c>
      <c r="T67" s="152">
        <f t="shared" si="3"/>
        <v>1636000</v>
      </c>
      <c r="U67" s="149" t="s">
        <v>255</v>
      </c>
    </row>
    <row r="68" spans="1:21" ht="21.75" customHeight="1" x14ac:dyDescent="0.2">
      <c r="A68" s="148"/>
      <c r="B68" s="173"/>
      <c r="C68" s="172"/>
      <c r="D68" s="181"/>
      <c r="E68" s="181"/>
      <c r="F68" s="206" t="s">
        <v>258</v>
      </c>
      <c r="G68" s="157">
        <v>409</v>
      </c>
      <c r="H68" s="156">
        <v>4</v>
      </c>
      <c r="I68" s="156">
        <v>9</v>
      </c>
      <c r="J68" s="162">
        <v>6740295280</v>
      </c>
      <c r="K68" s="187" t="s">
        <v>276</v>
      </c>
      <c r="L68" s="186">
        <v>900000</v>
      </c>
      <c r="M68" s="186">
        <v>0</v>
      </c>
      <c r="N68" s="186">
        <v>0</v>
      </c>
      <c r="O68" s="186">
        <v>0</v>
      </c>
      <c r="P68" s="152">
        <v>3112851.4</v>
      </c>
      <c r="Q68" s="185">
        <v>1047000</v>
      </c>
      <c r="R68" s="185">
        <v>1047000</v>
      </c>
      <c r="S68" s="152">
        <v>1575000</v>
      </c>
      <c r="T68" s="152">
        <v>1636000</v>
      </c>
      <c r="U68" s="149" t="s">
        <v>255</v>
      </c>
    </row>
    <row r="69" spans="1:21" ht="14.25" customHeight="1" x14ac:dyDescent="0.2">
      <c r="A69" s="148"/>
      <c r="B69" s="553" t="s">
        <v>232</v>
      </c>
      <c r="C69" s="539"/>
      <c r="D69" s="539"/>
      <c r="E69" s="539"/>
      <c r="F69" s="539"/>
      <c r="G69" s="193">
        <v>500</v>
      </c>
      <c r="H69" s="196">
        <v>5</v>
      </c>
      <c r="I69" s="196">
        <v>0</v>
      </c>
      <c r="J69" s="195">
        <v>0</v>
      </c>
      <c r="K69" s="192">
        <v>0</v>
      </c>
      <c r="L69" s="191">
        <v>2945500</v>
      </c>
      <c r="M69" s="186">
        <v>0</v>
      </c>
      <c r="N69" s="186">
        <v>0</v>
      </c>
      <c r="O69" s="190">
        <v>0</v>
      </c>
      <c r="P69" s="143">
        <f>P70</f>
        <v>5647685.5099999998</v>
      </c>
      <c r="Q69" s="144" t="e">
        <f>#REF!+Q70</f>
        <v>#REF!</v>
      </c>
      <c r="R69" s="144" t="e">
        <f>#REF!+R70</f>
        <v>#REF!</v>
      </c>
      <c r="S69" s="143">
        <f>S70</f>
        <v>3986965.61</v>
      </c>
      <c r="T69" s="143">
        <f>T70</f>
        <v>3758340.61</v>
      </c>
      <c r="U69" s="149" t="s">
        <v>255</v>
      </c>
    </row>
    <row r="70" spans="1:21" ht="14.25" customHeight="1" x14ac:dyDescent="0.2">
      <c r="A70" s="148"/>
      <c r="B70" s="174"/>
      <c r="C70" s="539" t="s">
        <v>231</v>
      </c>
      <c r="D70" s="539"/>
      <c r="E70" s="539"/>
      <c r="F70" s="539"/>
      <c r="G70" s="193">
        <v>503</v>
      </c>
      <c r="H70" s="196">
        <v>5</v>
      </c>
      <c r="I70" s="196">
        <v>3</v>
      </c>
      <c r="J70" s="195">
        <v>0</v>
      </c>
      <c r="K70" s="192">
        <v>0</v>
      </c>
      <c r="L70" s="191">
        <v>2861300</v>
      </c>
      <c r="M70" s="186">
        <v>0</v>
      </c>
      <c r="N70" s="186">
        <v>0</v>
      </c>
      <c r="O70" s="190">
        <v>0</v>
      </c>
      <c r="P70" s="143">
        <f>P71</f>
        <v>5647685.5099999998</v>
      </c>
      <c r="Q70" s="144">
        <f t="shared" ref="Q70:T71" si="4">Q73</f>
        <v>2401400</v>
      </c>
      <c r="R70" s="144">
        <f t="shared" si="4"/>
        <v>2401400</v>
      </c>
      <c r="S70" s="143">
        <f t="shared" si="4"/>
        <v>3986965.61</v>
      </c>
      <c r="T70" s="143">
        <f t="shared" si="4"/>
        <v>3758340.61</v>
      </c>
      <c r="U70" s="149" t="s">
        <v>255</v>
      </c>
    </row>
    <row r="71" spans="1:21" ht="56.25" customHeight="1" x14ac:dyDescent="0.2">
      <c r="A71" s="148"/>
      <c r="B71" s="174"/>
      <c r="C71" s="183"/>
      <c r="D71" s="172"/>
      <c r="E71" s="172"/>
      <c r="F71" s="172" t="s">
        <v>279</v>
      </c>
      <c r="G71" s="193"/>
      <c r="H71" s="196">
        <v>5</v>
      </c>
      <c r="I71" s="196">
        <v>3</v>
      </c>
      <c r="J71" s="195">
        <v>6700000000</v>
      </c>
      <c r="K71" s="192">
        <v>0</v>
      </c>
      <c r="L71" s="191"/>
      <c r="M71" s="186"/>
      <c r="N71" s="186"/>
      <c r="O71" s="190"/>
      <c r="P71" s="143">
        <f>P74</f>
        <v>5647685.5099999998</v>
      </c>
      <c r="Q71" s="144">
        <f t="shared" si="4"/>
        <v>2401400</v>
      </c>
      <c r="R71" s="144">
        <f t="shared" si="4"/>
        <v>2401400</v>
      </c>
      <c r="S71" s="143">
        <f t="shared" si="4"/>
        <v>3986965.61</v>
      </c>
      <c r="T71" s="143">
        <f t="shared" si="4"/>
        <v>3758340.61</v>
      </c>
      <c r="U71" s="149"/>
    </row>
    <row r="72" spans="1:21" ht="15" customHeight="1" x14ac:dyDescent="0.2">
      <c r="A72" s="148"/>
      <c r="B72" s="174"/>
      <c r="C72" s="183"/>
      <c r="D72" s="172"/>
      <c r="E72" s="172"/>
      <c r="F72" s="194" t="s">
        <v>269</v>
      </c>
      <c r="G72" s="193"/>
      <c r="H72" s="205">
        <v>5</v>
      </c>
      <c r="I72" s="205">
        <v>3</v>
      </c>
      <c r="J72" s="162">
        <v>6740000000</v>
      </c>
      <c r="K72" s="192">
        <v>0</v>
      </c>
      <c r="L72" s="191"/>
      <c r="M72" s="186"/>
      <c r="N72" s="186"/>
      <c r="O72" s="190"/>
      <c r="P72" s="143">
        <f>P73</f>
        <v>5647685.5099999998</v>
      </c>
      <c r="Q72" s="144"/>
      <c r="R72" s="144"/>
      <c r="S72" s="143">
        <f t="shared" ref="S72:T74" si="5">S73</f>
        <v>3986965.61</v>
      </c>
      <c r="T72" s="143">
        <f t="shared" si="5"/>
        <v>3758340.61</v>
      </c>
      <c r="U72" s="149"/>
    </row>
    <row r="73" spans="1:21" ht="27" customHeight="1" x14ac:dyDescent="0.2">
      <c r="A73" s="148"/>
      <c r="B73" s="173"/>
      <c r="C73" s="183"/>
      <c r="D73" s="537" t="s">
        <v>282</v>
      </c>
      <c r="E73" s="537"/>
      <c r="F73" s="537"/>
      <c r="G73" s="157">
        <v>503</v>
      </c>
      <c r="H73" s="205">
        <v>5</v>
      </c>
      <c r="I73" s="205">
        <v>3</v>
      </c>
      <c r="J73" s="162">
        <v>6740300000</v>
      </c>
      <c r="K73" s="187">
        <v>0</v>
      </c>
      <c r="L73" s="186">
        <v>2861300</v>
      </c>
      <c r="M73" s="186">
        <v>0</v>
      </c>
      <c r="N73" s="186">
        <v>0</v>
      </c>
      <c r="O73" s="186">
        <v>0</v>
      </c>
      <c r="P73" s="152">
        <f>P74</f>
        <v>5647685.5099999998</v>
      </c>
      <c r="Q73" s="185">
        <f>Q74</f>
        <v>2401400</v>
      </c>
      <c r="R73" s="185">
        <f>R74</f>
        <v>2401400</v>
      </c>
      <c r="S73" s="152">
        <f t="shared" si="5"/>
        <v>3986965.61</v>
      </c>
      <c r="T73" s="152">
        <f t="shared" si="5"/>
        <v>3758340.61</v>
      </c>
      <c r="U73" s="149" t="s">
        <v>255</v>
      </c>
    </row>
    <row r="74" spans="1:21" ht="22.5" customHeight="1" x14ac:dyDescent="0.2">
      <c r="A74" s="148"/>
      <c r="B74" s="173"/>
      <c r="C74" s="172"/>
      <c r="D74" s="181"/>
      <c r="E74" s="537" t="s">
        <v>281</v>
      </c>
      <c r="F74" s="537"/>
      <c r="G74" s="157">
        <v>503</v>
      </c>
      <c r="H74" s="156">
        <v>5</v>
      </c>
      <c r="I74" s="156">
        <v>3</v>
      </c>
      <c r="J74" s="162">
        <v>6740395310</v>
      </c>
      <c r="K74" s="187">
        <v>0</v>
      </c>
      <c r="L74" s="186">
        <v>2861300</v>
      </c>
      <c r="M74" s="186">
        <v>0</v>
      </c>
      <c r="N74" s="186">
        <v>0</v>
      </c>
      <c r="O74" s="186">
        <v>0</v>
      </c>
      <c r="P74" s="152">
        <f>P75</f>
        <v>5647685.5099999998</v>
      </c>
      <c r="Q74" s="185">
        <f>Q75</f>
        <v>2401400</v>
      </c>
      <c r="R74" s="185">
        <f>R75</f>
        <v>2401400</v>
      </c>
      <c r="S74" s="152">
        <f t="shared" si="5"/>
        <v>3986965.61</v>
      </c>
      <c r="T74" s="152">
        <f t="shared" si="5"/>
        <v>3758340.61</v>
      </c>
      <c r="U74" s="149" t="s">
        <v>255</v>
      </c>
    </row>
    <row r="75" spans="1:21" ht="21.75" customHeight="1" x14ac:dyDescent="0.2">
      <c r="A75" s="148"/>
      <c r="B75" s="173"/>
      <c r="C75" s="172"/>
      <c r="D75" s="181"/>
      <c r="E75" s="207"/>
      <c r="F75" s="206" t="s">
        <v>258</v>
      </c>
      <c r="G75" s="193">
        <v>503</v>
      </c>
      <c r="H75" s="205">
        <v>5</v>
      </c>
      <c r="I75" s="205">
        <v>3</v>
      </c>
      <c r="J75" s="162">
        <v>6740395310</v>
      </c>
      <c r="K75" s="187" t="s">
        <v>276</v>
      </c>
      <c r="L75" s="191">
        <v>2861300</v>
      </c>
      <c r="M75" s="186">
        <v>0</v>
      </c>
      <c r="N75" s="186">
        <v>0</v>
      </c>
      <c r="O75" s="190">
        <v>0</v>
      </c>
      <c r="P75" s="152">
        <v>5647685.5099999998</v>
      </c>
      <c r="Q75" s="185">
        <v>2401400</v>
      </c>
      <c r="R75" s="185">
        <v>2401400</v>
      </c>
      <c r="S75" s="152">
        <v>3986965.61</v>
      </c>
      <c r="T75" s="152">
        <v>3758340.61</v>
      </c>
      <c r="U75" s="149" t="s">
        <v>255</v>
      </c>
    </row>
    <row r="76" spans="1:21" ht="14.25" customHeight="1" x14ac:dyDescent="0.2">
      <c r="A76" s="148"/>
      <c r="B76" s="538" t="s">
        <v>230</v>
      </c>
      <c r="C76" s="538"/>
      <c r="D76" s="538"/>
      <c r="E76" s="538"/>
      <c r="F76" s="538"/>
      <c r="G76" s="204">
        <v>800</v>
      </c>
      <c r="H76" s="203">
        <v>8</v>
      </c>
      <c r="I76" s="203">
        <v>0</v>
      </c>
      <c r="J76" s="202">
        <v>0</v>
      </c>
      <c r="K76" s="201">
        <v>0</v>
      </c>
      <c r="L76" s="200">
        <v>3431800</v>
      </c>
      <c r="M76" s="199">
        <v>0</v>
      </c>
      <c r="N76" s="199">
        <v>0</v>
      </c>
      <c r="O76" s="198">
        <v>0</v>
      </c>
      <c r="P76" s="143">
        <f>P77</f>
        <v>4127449.42</v>
      </c>
      <c r="Q76" s="197" t="e">
        <f>Q77</f>
        <v>#REF!</v>
      </c>
      <c r="R76" s="197" t="e">
        <f>R77</f>
        <v>#REF!</v>
      </c>
      <c r="S76" s="143">
        <f>S77</f>
        <v>3988300</v>
      </c>
      <c r="T76" s="143">
        <f>T77</f>
        <v>3998300</v>
      </c>
      <c r="U76" s="149" t="s">
        <v>255</v>
      </c>
    </row>
    <row r="77" spans="1:21" ht="14.25" customHeight="1" x14ac:dyDescent="0.2">
      <c r="A77" s="148"/>
      <c r="B77" s="174"/>
      <c r="C77" s="539" t="s">
        <v>280</v>
      </c>
      <c r="D77" s="539"/>
      <c r="E77" s="539"/>
      <c r="F77" s="539"/>
      <c r="G77" s="193">
        <v>801</v>
      </c>
      <c r="H77" s="196">
        <v>8</v>
      </c>
      <c r="I77" s="196">
        <v>1</v>
      </c>
      <c r="J77" s="195">
        <v>0</v>
      </c>
      <c r="K77" s="192">
        <v>0</v>
      </c>
      <c r="L77" s="191">
        <v>3431800</v>
      </c>
      <c r="M77" s="186">
        <v>0</v>
      </c>
      <c r="N77" s="186">
        <v>0</v>
      </c>
      <c r="O77" s="190">
        <v>0</v>
      </c>
      <c r="P77" s="143">
        <f>P80</f>
        <v>4127449.42</v>
      </c>
      <c r="Q77" s="144" t="e">
        <f>Q80</f>
        <v>#REF!</v>
      </c>
      <c r="R77" s="144" t="e">
        <f>R80</f>
        <v>#REF!</v>
      </c>
      <c r="S77" s="143">
        <f>S80</f>
        <v>3988300</v>
      </c>
      <c r="T77" s="143">
        <f>T80</f>
        <v>3998300</v>
      </c>
      <c r="U77" s="149" t="s">
        <v>255</v>
      </c>
    </row>
    <row r="78" spans="1:21" ht="56.25" customHeight="1" x14ac:dyDescent="0.2">
      <c r="A78" s="148"/>
      <c r="B78" s="174"/>
      <c r="C78" s="183"/>
      <c r="D78" s="172"/>
      <c r="E78" s="172"/>
      <c r="F78" s="172" t="s">
        <v>279</v>
      </c>
      <c r="G78" s="193"/>
      <c r="H78" s="165">
        <v>8</v>
      </c>
      <c r="I78" s="165">
        <v>1</v>
      </c>
      <c r="J78" s="195">
        <v>6700000000</v>
      </c>
      <c r="K78" s="192">
        <v>0</v>
      </c>
      <c r="L78" s="191"/>
      <c r="M78" s="186"/>
      <c r="N78" s="186"/>
      <c r="O78" s="190"/>
      <c r="P78" s="143">
        <f>P79</f>
        <v>4127449.42</v>
      </c>
      <c r="Q78" s="144" t="e">
        <f>Q87</f>
        <v>#REF!</v>
      </c>
      <c r="R78" s="144" t="e">
        <f>R87</f>
        <v>#REF!</v>
      </c>
      <c r="S78" s="143">
        <f>S79</f>
        <v>3988300</v>
      </c>
      <c r="T78" s="143">
        <f>T79</f>
        <v>3998300</v>
      </c>
      <c r="U78" s="149"/>
    </row>
    <row r="79" spans="1:21" ht="15" customHeight="1" x14ac:dyDescent="0.2">
      <c r="A79" s="148"/>
      <c r="B79" s="174"/>
      <c r="C79" s="183"/>
      <c r="D79" s="172"/>
      <c r="E79" s="172"/>
      <c r="F79" s="194" t="s">
        <v>269</v>
      </c>
      <c r="G79" s="193"/>
      <c r="H79" s="156">
        <v>8</v>
      </c>
      <c r="I79" s="156">
        <v>1</v>
      </c>
      <c r="J79" s="162">
        <v>6740000000</v>
      </c>
      <c r="K79" s="192">
        <v>0</v>
      </c>
      <c r="L79" s="191"/>
      <c r="M79" s="186"/>
      <c r="N79" s="186"/>
      <c r="O79" s="190"/>
      <c r="P79" s="143">
        <f>P80</f>
        <v>4127449.42</v>
      </c>
      <c r="Q79" s="144"/>
      <c r="R79" s="144"/>
      <c r="S79" s="143">
        <f>S80</f>
        <v>3988300</v>
      </c>
      <c r="T79" s="143">
        <f>T80</f>
        <v>3998300</v>
      </c>
      <c r="U79" s="149"/>
    </row>
    <row r="80" spans="1:21" x14ac:dyDescent="0.2">
      <c r="A80" s="148"/>
      <c r="B80" s="173"/>
      <c r="C80" s="183"/>
      <c r="D80" s="537" t="s">
        <v>278</v>
      </c>
      <c r="E80" s="537"/>
      <c r="F80" s="537"/>
      <c r="G80" s="157">
        <v>503</v>
      </c>
      <c r="H80" s="156">
        <v>8</v>
      </c>
      <c r="I80" s="156">
        <v>1</v>
      </c>
      <c r="J80" s="162">
        <v>6740400000</v>
      </c>
      <c r="K80" s="187">
        <v>0</v>
      </c>
      <c r="L80" s="186">
        <v>2861300</v>
      </c>
      <c r="M80" s="186">
        <v>0</v>
      </c>
      <c r="N80" s="186">
        <v>0</v>
      </c>
      <c r="O80" s="186">
        <v>0</v>
      </c>
      <c r="P80" s="152">
        <f>P83+P82+P86</f>
        <v>4127449.42</v>
      </c>
      <c r="Q80" s="185" t="e">
        <f>Q87</f>
        <v>#REF!</v>
      </c>
      <c r="R80" s="185" t="e">
        <f>R87</f>
        <v>#REF!</v>
      </c>
      <c r="S80" s="152">
        <f>S84+S82+S86</f>
        <v>3988300</v>
      </c>
      <c r="T80" s="152">
        <f>T83+T82+T86</f>
        <v>3998300</v>
      </c>
      <c r="U80" s="149" t="s">
        <v>255</v>
      </c>
    </row>
    <row r="81" spans="1:21" ht="24" customHeight="1" x14ac:dyDescent="0.2">
      <c r="A81" s="148"/>
      <c r="B81" s="173"/>
      <c r="C81" s="172"/>
      <c r="D81" s="181"/>
      <c r="E81" s="537" t="s">
        <v>277</v>
      </c>
      <c r="F81" s="537"/>
      <c r="G81" s="157">
        <v>801</v>
      </c>
      <c r="H81" s="156">
        <v>8</v>
      </c>
      <c r="I81" s="156">
        <v>1</v>
      </c>
      <c r="J81" s="162">
        <v>6740495220</v>
      </c>
      <c r="K81" s="187">
        <v>0</v>
      </c>
      <c r="L81" s="186">
        <v>606000</v>
      </c>
      <c r="M81" s="186">
        <v>0</v>
      </c>
      <c r="N81" s="186">
        <v>0</v>
      </c>
      <c r="O81" s="186">
        <v>0</v>
      </c>
      <c r="P81" s="152">
        <f>P82</f>
        <v>991349.42</v>
      </c>
      <c r="Q81" s="185">
        <f>Q82</f>
        <v>570000</v>
      </c>
      <c r="R81" s="185">
        <f>R82</f>
        <v>570000</v>
      </c>
      <c r="S81" s="152">
        <f>S82</f>
        <v>985000</v>
      </c>
      <c r="T81" s="152">
        <f>T82</f>
        <v>995000</v>
      </c>
      <c r="U81" s="149" t="s">
        <v>255</v>
      </c>
    </row>
    <row r="82" spans="1:21" ht="26.25" customHeight="1" x14ac:dyDescent="0.2">
      <c r="A82" s="148"/>
      <c r="B82" s="189"/>
      <c r="C82" s="188"/>
      <c r="D82" s="181"/>
      <c r="E82" s="181"/>
      <c r="F82" s="181" t="s">
        <v>258</v>
      </c>
      <c r="G82" s="157"/>
      <c r="H82" s="156">
        <v>8</v>
      </c>
      <c r="I82" s="156">
        <v>1</v>
      </c>
      <c r="J82" s="162">
        <v>6740495220</v>
      </c>
      <c r="K82" s="187" t="s">
        <v>276</v>
      </c>
      <c r="L82" s="186">
        <v>606000</v>
      </c>
      <c r="M82" s="186">
        <v>0</v>
      </c>
      <c r="N82" s="186">
        <v>0</v>
      </c>
      <c r="O82" s="186">
        <v>0</v>
      </c>
      <c r="P82" s="152">
        <v>991349.42</v>
      </c>
      <c r="Q82" s="185">
        <v>570000</v>
      </c>
      <c r="R82" s="185">
        <v>570000</v>
      </c>
      <c r="S82" s="152">
        <v>985000</v>
      </c>
      <c r="T82" s="152">
        <v>995000</v>
      </c>
      <c r="U82" s="149"/>
    </row>
    <row r="83" spans="1:21" ht="61.5" customHeight="1" x14ac:dyDescent="0.2">
      <c r="A83" s="148"/>
      <c r="B83" s="173"/>
      <c r="C83" s="183"/>
      <c r="D83" s="181"/>
      <c r="E83" s="181"/>
      <c r="F83" s="537" t="s">
        <v>275</v>
      </c>
      <c r="G83" s="537"/>
      <c r="H83" s="156">
        <v>8</v>
      </c>
      <c r="I83" s="156">
        <v>1</v>
      </c>
      <c r="J83" s="155" t="s">
        <v>274</v>
      </c>
      <c r="K83" s="187">
        <v>0</v>
      </c>
      <c r="L83" s="186"/>
      <c r="M83" s="186"/>
      <c r="N83" s="186"/>
      <c r="O83" s="186"/>
      <c r="P83" s="152">
        <f>P84</f>
        <v>2450200</v>
      </c>
      <c r="Q83" s="185"/>
      <c r="R83" s="185"/>
      <c r="S83" s="152">
        <f>S84</f>
        <v>3003300</v>
      </c>
      <c r="T83" s="152">
        <f>T84</f>
        <v>3003300</v>
      </c>
      <c r="U83" s="149"/>
    </row>
    <row r="84" spans="1:21" x14ac:dyDescent="0.2">
      <c r="A84" s="148"/>
      <c r="B84" s="173"/>
      <c r="C84" s="183"/>
      <c r="D84" s="181"/>
      <c r="E84" s="181"/>
      <c r="F84" s="182" t="s">
        <v>60</v>
      </c>
      <c r="G84" s="181"/>
      <c r="H84" s="156">
        <v>8</v>
      </c>
      <c r="I84" s="156">
        <v>1</v>
      </c>
      <c r="J84" s="155" t="s">
        <v>274</v>
      </c>
      <c r="K84" s="179">
        <v>540</v>
      </c>
      <c r="L84" s="179"/>
      <c r="M84" s="179"/>
      <c r="N84" s="179"/>
      <c r="O84" s="179"/>
      <c r="P84" s="150">
        <v>2450200</v>
      </c>
      <c r="Q84" s="178">
        <v>2009200</v>
      </c>
      <c r="R84" s="178">
        <v>2009200</v>
      </c>
      <c r="S84" s="150">
        <v>3003300</v>
      </c>
      <c r="T84" s="150">
        <v>3003300</v>
      </c>
      <c r="U84" s="149"/>
    </row>
    <row r="85" spans="1:21" ht="45" x14ac:dyDescent="0.2">
      <c r="A85" s="148"/>
      <c r="B85" s="173"/>
      <c r="C85" s="183"/>
      <c r="D85" s="181"/>
      <c r="E85" s="181"/>
      <c r="F85" s="182" t="s">
        <v>273</v>
      </c>
      <c r="G85" s="181"/>
      <c r="H85" s="156">
        <v>8</v>
      </c>
      <c r="I85" s="156">
        <v>1</v>
      </c>
      <c r="J85" s="180" t="s">
        <v>272</v>
      </c>
      <c r="K85" s="184">
        <v>0</v>
      </c>
      <c r="L85" s="179"/>
      <c r="M85" s="179"/>
      <c r="N85" s="179"/>
      <c r="O85" s="179"/>
      <c r="P85" s="150">
        <f>P86</f>
        <v>685900</v>
      </c>
      <c r="Q85" s="178"/>
      <c r="R85" s="178"/>
      <c r="S85" s="150">
        <v>0</v>
      </c>
      <c r="T85" s="150">
        <v>0</v>
      </c>
      <c r="U85" s="149"/>
    </row>
    <row r="86" spans="1:21" x14ac:dyDescent="0.2">
      <c r="A86" s="148"/>
      <c r="B86" s="173"/>
      <c r="C86" s="183"/>
      <c r="D86" s="181"/>
      <c r="E86" s="181"/>
      <c r="F86" s="182" t="s">
        <v>60</v>
      </c>
      <c r="G86" s="181"/>
      <c r="H86" s="156">
        <v>8</v>
      </c>
      <c r="I86" s="156">
        <v>1</v>
      </c>
      <c r="J86" s="180" t="s">
        <v>272</v>
      </c>
      <c r="K86" s="179">
        <v>540</v>
      </c>
      <c r="L86" s="179"/>
      <c r="M86" s="179"/>
      <c r="N86" s="179"/>
      <c r="O86" s="179"/>
      <c r="P86" s="150">
        <v>685900</v>
      </c>
      <c r="Q86" s="178"/>
      <c r="R86" s="178"/>
      <c r="S86" s="150">
        <v>0</v>
      </c>
      <c r="T86" s="150">
        <v>0</v>
      </c>
      <c r="U86" s="149"/>
    </row>
    <row r="87" spans="1:21" ht="17.25" customHeight="1" x14ac:dyDescent="0.2">
      <c r="A87" s="148"/>
      <c r="B87" s="525" t="s">
        <v>271</v>
      </c>
      <c r="C87" s="525"/>
      <c r="D87" s="525"/>
      <c r="E87" s="525"/>
      <c r="F87" s="526"/>
      <c r="G87" s="166"/>
      <c r="H87" s="165">
        <v>10</v>
      </c>
      <c r="I87" s="165">
        <v>0</v>
      </c>
      <c r="J87" s="164">
        <v>0</v>
      </c>
      <c r="K87" s="163">
        <v>0</v>
      </c>
      <c r="L87" s="153"/>
      <c r="M87" s="153"/>
      <c r="N87" s="153"/>
      <c r="O87" s="153"/>
      <c r="P87" s="175">
        <f>P88</f>
        <v>274678.8</v>
      </c>
      <c r="Q87" s="176" t="e">
        <f>#REF!</f>
        <v>#REF!</v>
      </c>
      <c r="R87" s="176" t="e">
        <f>#REF!</f>
        <v>#REF!</v>
      </c>
      <c r="S87" s="175">
        <f>S88</f>
        <v>192000</v>
      </c>
      <c r="T87" s="175">
        <f>T88</f>
        <v>192000</v>
      </c>
      <c r="U87" s="149"/>
    </row>
    <row r="88" spans="1:21" ht="17.25" customHeight="1" x14ac:dyDescent="0.2">
      <c r="A88" s="148"/>
      <c r="B88" s="168"/>
      <c r="C88" s="177"/>
      <c r="D88" s="177"/>
      <c r="E88" s="177"/>
      <c r="F88" s="168" t="s">
        <v>270</v>
      </c>
      <c r="G88" s="166"/>
      <c r="H88" s="165">
        <v>10</v>
      </c>
      <c r="I88" s="165">
        <v>1</v>
      </c>
      <c r="J88" s="164">
        <v>0</v>
      </c>
      <c r="K88" s="163">
        <v>0</v>
      </c>
      <c r="L88" s="153"/>
      <c r="M88" s="153"/>
      <c r="N88" s="153"/>
      <c r="O88" s="153"/>
      <c r="P88" s="143">
        <f>P89</f>
        <v>274678.8</v>
      </c>
      <c r="Q88" s="176"/>
      <c r="R88" s="176"/>
      <c r="S88" s="175">
        <f>S89</f>
        <v>192000</v>
      </c>
      <c r="T88" s="175">
        <f>T89</f>
        <v>192000</v>
      </c>
      <c r="U88" s="149"/>
    </row>
    <row r="89" spans="1:21" ht="57" customHeight="1" x14ac:dyDescent="0.2">
      <c r="A89" s="148"/>
      <c r="B89" s="174"/>
      <c r="C89" s="172"/>
      <c r="D89" s="172"/>
      <c r="E89" s="172"/>
      <c r="F89" s="172" t="s">
        <v>265</v>
      </c>
      <c r="G89" s="166"/>
      <c r="H89" s="165">
        <v>10</v>
      </c>
      <c r="I89" s="165">
        <v>1</v>
      </c>
      <c r="J89" s="164">
        <v>6700000000</v>
      </c>
      <c r="K89" s="163">
        <v>0</v>
      </c>
      <c r="L89" s="153"/>
      <c r="M89" s="153"/>
      <c r="N89" s="153"/>
      <c r="O89" s="153"/>
      <c r="P89" s="143">
        <f>P91</f>
        <v>274678.8</v>
      </c>
      <c r="Q89" s="176"/>
      <c r="R89" s="176"/>
      <c r="S89" s="175">
        <f>S91</f>
        <v>192000</v>
      </c>
      <c r="T89" s="175">
        <f>T91</f>
        <v>192000</v>
      </c>
      <c r="U89" s="149"/>
    </row>
    <row r="90" spans="1:21" x14ac:dyDescent="0.2">
      <c r="A90" s="148"/>
      <c r="B90" s="174"/>
      <c r="C90" s="172"/>
      <c r="D90" s="540" t="s">
        <v>269</v>
      </c>
      <c r="E90" s="541"/>
      <c r="F90" s="542"/>
      <c r="G90" s="166"/>
      <c r="H90" s="156">
        <v>10</v>
      </c>
      <c r="I90" s="156">
        <v>1</v>
      </c>
      <c r="J90" s="171">
        <v>6740000000</v>
      </c>
      <c r="K90" s="154">
        <v>0</v>
      </c>
      <c r="L90" s="170"/>
      <c r="M90" s="170"/>
      <c r="N90" s="170"/>
      <c r="O90" s="170"/>
      <c r="P90" s="152">
        <f>P91</f>
        <v>274678.8</v>
      </c>
      <c r="Q90" s="151"/>
      <c r="R90" s="151"/>
      <c r="S90" s="150">
        <f t="shared" ref="S90:T92" si="6">S91</f>
        <v>192000</v>
      </c>
      <c r="T90" s="150">
        <f t="shared" si="6"/>
        <v>192000</v>
      </c>
      <c r="U90" s="149"/>
    </row>
    <row r="91" spans="1:21" ht="24" customHeight="1" x14ac:dyDescent="0.2">
      <c r="A91" s="148"/>
      <c r="B91" s="173"/>
      <c r="C91" s="172"/>
      <c r="D91" s="537" t="s">
        <v>268</v>
      </c>
      <c r="E91" s="537"/>
      <c r="F91" s="537"/>
      <c r="G91" s="166"/>
      <c r="H91" s="156">
        <v>10</v>
      </c>
      <c r="I91" s="156">
        <v>1</v>
      </c>
      <c r="J91" s="171">
        <v>6740500000</v>
      </c>
      <c r="K91" s="154">
        <v>0</v>
      </c>
      <c r="L91" s="170"/>
      <c r="M91" s="170"/>
      <c r="N91" s="170"/>
      <c r="O91" s="170"/>
      <c r="P91" s="152">
        <f>P92</f>
        <v>274678.8</v>
      </c>
      <c r="Q91" s="151"/>
      <c r="R91" s="151"/>
      <c r="S91" s="150">
        <f t="shared" si="6"/>
        <v>192000</v>
      </c>
      <c r="T91" s="150">
        <f t="shared" si="6"/>
        <v>192000</v>
      </c>
      <c r="U91" s="149"/>
    </row>
    <row r="92" spans="1:21" ht="26.25" customHeight="1" x14ac:dyDescent="0.2">
      <c r="A92" s="148"/>
      <c r="B92" s="168"/>
      <c r="C92" s="159"/>
      <c r="D92" s="159"/>
      <c r="E92" s="159"/>
      <c r="F92" s="169" t="s">
        <v>267</v>
      </c>
      <c r="G92" s="157"/>
      <c r="H92" s="156">
        <v>10</v>
      </c>
      <c r="I92" s="156">
        <v>1</v>
      </c>
      <c r="J92" s="162">
        <v>6740525050</v>
      </c>
      <c r="K92" s="154">
        <v>0</v>
      </c>
      <c r="L92" s="153"/>
      <c r="M92" s="153"/>
      <c r="N92" s="153"/>
      <c r="O92" s="153"/>
      <c r="P92" s="152">
        <f>P93</f>
        <v>274678.8</v>
      </c>
      <c r="Q92" s="151"/>
      <c r="R92" s="151"/>
      <c r="S92" s="150">
        <f t="shared" si="6"/>
        <v>192000</v>
      </c>
      <c r="T92" s="150">
        <f t="shared" si="6"/>
        <v>192000</v>
      </c>
      <c r="U92" s="149"/>
    </row>
    <row r="93" spans="1:21" ht="14.25" customHeight="1" x14ac:dyDescent="0.2">
      <c r="A93" s="148"/>
      <c r="B93" s="168"/>
      <c r="C93" s="159"/>
      <c r="D93" s="159"/>
      <c r="E93" s="159"/>
      <c r="F93" s="169" t="s">
        <v>266</v>
      </c>
      <c r="G93" s="157"/>
      <c r="H93" s="156">
        <v>10</v>
      </c>
      <c r="I93" s="156">
        <v>1</v>
      </c>
      <c r="J93" s="162">
        <v>6740525050</v>
      </c>
      <c r="K93" s="154">
        <v>310</v>
      </c>
      <c r="L93" s="153"/>
      <c r="M93" s="153"/>
      <c r="N93" s="153"/>
      <c r="O93" s="153"/>
      <c r="P93" s="152">
        <v>274678.8</v>
      </c>
      <c r="Q93" s="151"/>
      <c r="R93" s="151"/>
      <c r="S93" s="150">
        <v>192000</v>
      </c>
      <c r="T93" s="150">
        <v>192000</v>
      </c>
      <c r="U93" s="149"/>
    </row>
    <row r="94" spans="1:21" ht="14.25" customHeight="1" x14ac:dyDescent="0.2">
      <c r="A94" s="148"/>
      <c r="B94" s="525" t="s">
        <v>226</v>
      </c>
      <c r="C94" s="525"/>
      <c r="D94" s="525"/>
      <c r="E94" s="525"/>
      <c r="F94" s="526"/>
      <c r="G94" s="166"/>
      <c r="H94" s="165">
        <v>11</v>
      </c>
      <c r="I94" s="165">
        <v>0</v>
      </c>
      <c r="J94" s="164">
        <v>0</v>
      </c>
      <c r="K94" s="163">
        <v>0</v>
      </c>
      <c r="L94" s="153"/>
      <c r="M94" s="153"/>
      <c r="N94" s="153"/>
      <c r="O94" s="153"/>
      <c r="P94" s="143">
        <f t="shared" ref="P94:T95" si="7">P95</f>
        <v>1006635</v>
      </c>
      <c r="Q94" s="143" t="e">
        <f t="shared" si="7"/>
        <v>#REF!</v>
      </c>
      <c r="R94" s="143" t="e">
        <f t="shared" si="7"/>
        <v>#REF!</v>
      </c>
      <c r="S94" s="143">
        <f t="shared" si="7"/>
        <v>0</v>
      </c>
      <c r="T94" s="143">
        <f t="shared" si="7"/>
        <v>0</v>
      </c>
      <c r="U94" s="149"/>
    </row>
    <row r="95" spans="1:21" ht="14.25" customHeight="1" x14ac:dyDescent="0.2">
      <c r="A95" s="148"/>
      <c r="B95" s="168"/>
      <c r="C95" s="527" t="s">
        <v>225</v>
      </c>
      <c r="D95" s="525"/>
      <c r="E95" s="525"/>
      <c r="F95" s="526"/>
      <c r="G95" s="166"/>
      <c r="H95" s="165">
        <v>11</v>
      </c>
      <c r="I95" s="165">
        <v>1</v>
      </c>
      <c r="J95" s="164">
        <v>0</v>
      </c>
      <c r="K95" s="163">
        <v>0</v>
      </c>
      <c r="L95" s="153"/>
      <c r="M95" s="153"/>
      <c r="N95" s="153"/>
      <c r="O95" s="153"/>
      <c r="P95" s="143">
        <f t="shared" si="7"/>
        <v>1006635</v>
      </c>
      <c r="Q95" s="143" t="e">
        <f t="shared" si="7"/>
        <v>#REF!</v>
      </c>
      <c r="R95" s="143" t="e">
        <f t="shared" si="7"/>
        <v>#REF!</v>
      </c>
      <c r="S95" s="143">
        <f t="shared" si="7"/>
        <v>0</v>
      </c>
      <c r="T95" s="143">
        <f t="shared" si="7"/>
        <v>0</v>
      </c>
      <c r="U95" s="149"/>
    </row>
    <row r="96" spans="1:21" ht="60" customHeight="1" x14ac:dyDescent="0.2">
      <c r="A96" s="148"/>
      <c r="B96" s="168"/>
      <c r="C96" s="160"/>
      <c r="D96" s="160"/>
      <c r="E96" s="160"/>
      <c r="F96" s="167" t="s">
        <v>265</v>
      </c>
      <c r="G96" s="166"/>
      <c r="H96" s="165">
        <v>11</v>
      </c>
      <c r="I96" s="165">
        <v>1</v>
      </c>
      <c r="J96" s="164">
        <v>6700000000</v>
      </c>
      <c r="K96" s="163">
        <v>0</v>
      </c>
      <c r="L96" s="153"/>
      <c r="M96" s="153"/>
      <c r="N96" s="153"/>
      <c r="O96" s="153"/>
      <c r="P96" s="143">
        <f>P97</f>
        <v>1006635</v>
      </c>
      <c r="Q96" s="143" t="e">
        <f>#REF!</f>
        <v>#REF!</v>
      </c>
      <c r="R96" s="143" t="e">
        <f>#REF!</f>
        <v>#REF!</v>
      </c>
      <c r="S96" s="143">
        <f>S97</f>
        <v>0</v>
      </c>
      <c r="T96" s="143">
        <f>T97</f>
        <v>0</v>
      </c>
      <c r="U96" s="149"/>
    </row>
    <row r="97" spans="1:21" ht="30" customHeight="1" x14ac:dyDescent="0.2">
      <c r="A97" s="161"/>
      <c r="B97" s="160"/>
      <c r="C97" s="159"/>
      <c r="D97" s="528" t="s">
        <v>264</v>
      </c>
      <c r="E97" s="529"/>
      <c r="F97" s="530"/>
      <c r="G97" s="157"/>
      <c r="H97" s="156">
        <v>11</v>
      </c>
      <c r="I97" s="156">
        <v>1</v>
      </c>
      <c r="J97" s="162">
        <v>6750000000</v>
      </c>
      <c r="K97" s="154">
        <v>0</v>
      </c>
      <c r="L97" s="153"/>
      <c r="M97" s="153"/>
      <c r="N97" s="153"/>
      <c r="O97" s="153"/>
      <c r="P97" s="152">
        <f>P98</f>
        <v>1006635</v>
      </c>
      <c r="Q97" s="152">
        <f>Q98</f>
        <v>0</v>
      </c>
      <c r="R97" s="152">
        <f>R98</f>
        <v>0</v>
      </c>
      <c r="S97" s="152">
        <f>S98</f>
        <v>0</v>
      </c>
      <c r="T97" s="152">
        <f>T98</f>
        <v>0</v>
      </c>
      <c r="U97" s="149"/>
    </row>
    <row r="98" spans="1:21" ht="38.25" customHeight="1" x14ac:dyDescent="0.2">
      <c r="A98" s="161"/>
      <c r="B98" s="160"/>
      <c r="C98" s="159"/>
      <c r="D98" s="531" t="s">
        <v>263</v>
      </c>
      <c r="E98" s="532"/>
      <c r="F98" s="533"/>
      <c r="G98" s="157"/>
      <c r="H98" s="156">
        <v>11</v>
      </c>
      <c r="I98" s="156">
        <v>1</v>
      </c>
      <c r="J98" s="155" t="s">
        <v>262</v>
      </c>
      <c r="K98" s="154">
        <v>0</v>
      </c>
      <c r="L98" s="153"/>
      <c r="M98" s="153"/>
      <c r="N98" s="153"/>
      <c r="O98" s="153"/>
      <c r="P98" s="152">
        <f>P100+P102</f>
        <v>1006635</v>
      </c>
      <c r="Q98" s="152">
        <f>Q100+Q102</f>
        <v>0</v>
      </c>
      <c r="R98" s="152">
        <f>R100+R102</f>
        <v>0</v>
      </c>
      <c r="S98" s="152">
        <f>S100+S102</f>
        <v>0</v>
      </c>
      <c r="T98" s="152">
        <f>T100+T102</f>
        <v>0</v>
      </c>
      <c r="U98" s="149"/>
    </row>
    <row r="99" spans="1:21" ht="40.5" customHeight="1" x14ac:dyDescent="0.2">
      <c r="A99" s="161"/>
      <c r="B99" s="160"/>
      <c r="C99" s="159"/>
      <c r="D99" s="159"/>
      <c r="E99" s="159"/>
      <c r="F99" s="158" t="s">
        <v>261</v>
      </c>
      <c r="G99" s="157"/>
      <c r="H99" s="156">
        <v>11</v>
      </c>
      <c r="I99" s="156">
        <v>1</v>
      </c>
      <c r="J99" s="155" t="s">
        <v>260</v>
      </c>
      <c r="K99" s="154">
        <v>0</v>
      </c>
      <c r="L99" s="153"/>
      <c r="M99" s="153"/>
      <c r="N99" s="153"/>
      <c r="O99" s="153"/>
      <c r="P99" s="152">
        <f>P100</f>
        <v>743333</v>
      </c>
      <c r="Q99" s="152">
        <f>Q100</f>
        <v>0</v>
      </c>
      <c r="R99" s="152">
        <f>R100</f>
        <v>0</v>
      </c>
      <c r="S99" s="152">
        <f>S100</f>
        <v>0</v>
      </c>
      <c r="T99" s="152">
        <f>T100</f>
        <v>0</v>
      </c>
      <c r="U99" s="149"/>
    </row>
    <row r="100" spans="1:21" ht="30" customHeight="1" x14ac:dyDescent="0.2">
      <c r="A100" s="161"/>
      <c r="B100" s="160"/>
      <c r="C100" s="159"/>
      <c r="D100" s="159"/>
      <c r="E100" s="159"/>
      <c r="F100" s="158" t="s">
        <v>258</v>
      </c>
      <c r="G100" s="157"/>
      <c r="H100" s="156">
        <v>11</v>
      </c>
      <c r="I100" s="156">
        <v>1</v>
      </c>
      <c r="J100" s="155" t="s">
        <v>260</v>
      </c>
      <c r="K100" s="154">
        <v>240</v>
      </c>
      <c r="L100" s="153"/>
      <c r="M100" s="153"/>
      <c r="N100" s="153"/>
      <c r="O100" s="153"/>
      <c r="P100" s="152">
        <v>743333</v>
      </c>
      <c r="Q100" s="151"/>
      <c r="R100" s="151"/>
      <c r="S100" s="150">
        <v>0</v>
      </c>
      <c r="T100" s="150">
        <v>0</v>
      </c>
      <c r="U100" s="149"/>
    </row>
    <row r="101" spans="1:21" ht="44.25" customHeight="1" x14ac:dyDescent="0.2">
      <c r="A101" s="161"/>
      <c r="B101" s="160"/>
      <c r="C101" s="159"/>
      <c r="D101" s="159"/>
      <c r="E101" s="159"/>
      <c r="F101" s="158" t="s">
        <v>259</v>
      </c>
      <c r="G101" s="157"/>
      <c r="H101" s="156">
        <v>11</v>
      </c>
      <c r="I101" s="156">
        <v>1</v>
      </c>
      <c r="J101" s="155" t="s">
        <v>257</v>
      </c>
      <c r="K101" s="154">
        <v>0</v>
      </c>
      <c r="L101" s="153"/>
      <c r="M101" s="153"/>
      <c r="N101" s="153"/>
      <c r="O101" s="153"/>
      <c r="P101" s="152">
        <f>P102</f>
        <v>263302</v>
      </c>
      <c r="Q101" s="152">
        <f>Q102</f>
        <v>0</v>
      </c>
      <c r="R101" s="152">
        <f>R102</f>
        <v>0</v>
      </c>
      <c r="S101" s="152">
        <f>S102</f>
        <v>0</v>
      </c>
      <c r="T101" s="152">
        <f>T102</f>
        <v>0</v>
      </c>
      <c r="U101" s="149"/>
    </row>
    <row r="102" spans="1:21" ht="30" customHeight="1" x14ac:dyDescent="0.2">
      <c r="A102" s="161"/>
      <c r="B102" s="160"/>
      <c r="C102" s="159"/>
      <c r="D102" s="159"/>
      <c r="E102" s="159"/>
      <c r="F102" s="158" t="s">
        <v>258</v>
      </c>
      <c r="G102" s="157"/>
      <c r="H102" s="156">
        <v>11</v>
      </c>
      <c r="I102" s="156">
        <v>1</v>
      </c>
      <c r="J102" s="155" t="s">
        <v>257</v>
      </c>
      <c r="K102" s="154">
        <v>240</v>
      </c>
      <c r="L102" s="153"/>
      <c r="M102" s="153"/>
      <c r="N102" s="153"/>
      <c r="O102" s="153"/>
      <c r="P102" s="152">
        <v>263302</v>
      </c>
      <c r="Q102" s="151"/>
      <c r="R102" s="151"/>
      <c r="S102" s="150">
        <v>0</v>
      </c>
      <c r="T102" s="150">
        <v>0</v>
      </c>
      <c r="U102" s="149"/>
    </row>
    <row r="103" spans="1:21" ht="15" customHeight="1" x14ac:dyDescent="0.2">
      <c r="A103" s="148"/>
      <c r="B103" s="535" t="s">
        <v>256</v>
      </c>
      <c r="C103" s="535"/>
      <c r="D103" s="535"/>
      <c r="E103" s="535"/>
      <c r="F103" s="536"/>
      <c r="G103" s="147">
        <v>0</v>
      </c>
      <c r="H103" s="145" t="s">
        <v>36</v>
      </c>
      <c r="I103" s="145" t="s">
        <v>36</v>
      </c>
      <c r="J103" s="146" t="s">
        <v>36</v>
      </c>
      <c r="K103" s="145" t="s">
        <v>36</v>
      </c>
      <c r="L103" s="144">
        <v>10851700</v>
      </c>
      <c r="M103" s="144">
        <v>0</v>
      </c>
      <c r="N103" s="144">
        <v>0</v>
      </c>
      <c r="O103" s="144">
        <v>0</v>
      </c>
      <c r="P103" s="143">
        <f>P10+P41+P49+P62+P69+P76+P87+P94</f>
        <v>21316376.620000001</v>
      </c>
      <c r="Q103" s="143" t="e">
        <f>Q10+Q41+Q49+Q62+Q69+Q76+Q87</f>
        <v>#REF!</v>
      </c>
      <c r="R103" s="143" t="e">
        <f>R10+R41+R49+R62+R69+R76+R87</f>
        <v>#REF!</v>
      </c>
      <c r="S103" s="143">
        <f>S10+S41+S49+S62+S69+S76+S87+S9</f>
        <v>16740300</v>
      </c>
      <c r="T103" s="143">
        <f>T10+T41+T49+T62+T69+T76+T87+T9</f>
        <v>17075700</v>
      </c>
      <c r="U103" s="142" t="s">
        <v>255</v>
      </c>
    </row>
  </sheetData>
  <mergeCells count="58">
    <mergeCell ref="B9:F9"/>
    <mergeCell ref="D73:F73"/>
    <mergeCell ref="E74:F74"/>
    <mergeCell ref="C56:F56"/>
    <mergeCell ref="C63:F63"/>
    <mergeCell ref="D65:F65"/>
    <mergeCell ref="D66:F66"/>
    <mergeCell ref="E67:F67"/>
    <mergeCell ref="B62:F62"/>
    <mergeCell ref="E60:F60"/>
    <mergeCell ref="C17:F17"/>
    <mergeCell ref="C50:F50"/>
    <mergeCell ref="D52:F52"/>
    <mergeCell ref="D53:F53"/>
    <mergeCell ref="E54:F54"/>
    <mergeCell ref="D19:F19"/>
    <mergeCell ref="D58:F58"/>
    <mergeCell ref="D59:F59"/>
    <mergeCell ref="B49:F49"/>
    <mergeCell ref="B69:F69"/>
    <mergeCell ref="B10:F10"/>
    <mergeCell ref="C11:F11"/>
    <mergeCell ref="D14:F14"/>
    <mergeCell ref="E15:F15"/>
    <mergeCell ref="D13:F13"/>
    <mergeCell ref="B41:F41"/>
    <mergeCell ref="D31:F31"/>
    <mergeCell ref="D20:F20"/>
    <mergeCell ref="E21:F21"/>
    <mergeCell ref="C29:F29"/>
    <mergeCell ref="D32:F32"/>
    <mergeCell ref="D38:F38"/>
    <mergeCell ref="C35:F35"/>
    <mergeCell ref="D37:F37"/>
    <mergeCell ref="I1:K1"/>
    <mergeCell ref="S5:T5"/>
    <mergeCell ref="I4:P4"/>
    <mergeCell ref="B8:F8"/>
    <mergeCell ref="A6:T6"/>
    <mergeCell ref="I3:T3"/>
    <mergeCell ref="B103:F103"/>
    <mergeCell ref="B87:F87"/>
    <mergeCell ref="E81:F81"/>
    <mergeCell ref="F83:G83"/>
    <mergeCell ref="B76:F76"/>
    <mergeCell ref="D80:F80"/>
    <mergeCell ref="C77:F77"/>
    <mergeCell ref="D91:F91"/>
    <mergeCell ref="D90:F90"/>
    <mergeCell ref="B94:F94"/>
    <mergeCell ref="C95:F95"/>
    <mergeCell ref="D97:F97"/>
    <mergeCell ref="D98:F98"/>
    <mergeCell ref="C42:F42"/>
    <mergeCell ref="D45:F45"/>
    <mergeCell ref="E46:F46"/>
    <mergeCell ref="D44:F44"/>
    <mergeCell ref="C70:F70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workbookViewId="0"/>
  </sheetViews>
  <sheetFormatPr defaultRowHeight="15" x14ac:dyDescent="0.25"/>
  <cols>
    <col min="1" max="1" width="0.5703125" style="259" customWidth="1"/>
    <col min="2" max="2" width="0.7109375" style="259" customWidth="1"/>
    <col min="3" max="3" width="1.42578125" style="259" customWidth="1"/>
    <col min="4" max="4" width="0.7109375" style="259" customWidth="1"/>
    <col min="5" max="5" width="0.85546875" style="259" customWidth="1"/>
    <col min="6" max="8" width="9.140625" style="259"/>
    <col min="9" max="9" width="13.42578125" style="259" customWidth="1"/>
    <col min="10" max="10" width="6.7109375" style="259" customWidth="1"/>
    <col min="11" max="12" width="6.5703125" style="259" customWidth="1"/>
    <col min="13" max="13" width="13" style="260" customWidth="1"/>
    <col min="14" max="14" width="7.5703125" style="259" customWidth="1"/>
    <col min="15" max="15" width="15.140625" style="260" customWidth="1"/>
    <col min="16" max="16" width="14.42578125" style="260" customWidth="1"/>
    <col min="17" max="17" width="14.5703125" style="260" customWidth="1"/>
    <col min="18" max="18" width="9.140625" style="259"/>
    <col min="19" max="19" width="11.85546875" style="259" bestFit="1" customWidth="1"/>
    <col min="20" max="20" width="11.42578125" style="259" bestFit="1" customWidth="1"/>
    <col min="21" max="16384" width="9.140625" style="259"/>
  </cols>
  <sheetData>
    <row r="1" spans="1:20" ht="18.75" x14ac:dyDescent="0.3">
      <c r="A1" s="359"/>
      <c r="B1" s="359"/>
      <c r="C1" s="359"/>
      <c r="D1" s="359"/>
      <c r="E1" s="359"/>
      <c r="F1" s="359"/>
      <c r="G1" s="359"/>
      <c r="H1" s="359"/>
      <c r="I1" s="353"/>
      <c r="J1" s="358"/>
      <c r="K1" s="358"/>
      <c r="L1" s="358"/>
      <c r="M1" s="356" t="s">
        <v>334</v>
      </c>
      <c r="N1" s="356"/>
      <c r="O1" s="355"/>
      <c r="P1" s="355"/>
      <c r="Q1" s="354"/>
    </row>
    <row r="2" spans="1:20" ht="17.25" customHeight="1" x14ac:dyDescent="0.3">
      <c r="A2" s="353"/>
      <c r="B2" s="353"/>
      <c r="C2" s="353"/>
      <c r="D2" s="353"/>
      <c r="E2" s="353"/>
      <c r="F2" s="353"/>
      <c r="G2" s="353"/>
      <c r="H2" s="353"/>
      <c r="I2" s="353"/>
      <c r="J2" s="357"/>
      <c r="K2" s="357"/>
      <c r="L2" s="357"/>
      <c r="M2" s="356" t="s">
        <v>315</v>
      </c>
      <c r="N2" s="356"/>
      <c r="O2" s="355"/>
      <c r="P2" s="355"/>
      <c r="Q2" s="354"/>
    </row>
    <row r="3" spans="1:20" ht="18.75" x14ac:dyDescent="0.3">
      <c r="A3" s="353"/>
      <c r="B3" s="353"/>
      <c r="C3" s="353"/>
      <c r="D3" s="353"/>
      <c r="E3" s="353"/>
      <c r="F3" s="353"/>
      <c r="G3" s="353"/>
      <c r="H3" s="353"/>
      <c r="I3" s="353"/>
      <c r="J3" s="357"/>
      <c r="K3" s="357"/>
      <c r="L3" s="357"/>
      <c r="M3" s="356" t="s">
        <v>398</v>
      </c>
      <c r="N3" s="356"/>
      <c r="O3" s="355"/>
      <c r="P3" s="355"/>
      <c r="Q3" s="354"/>
    </row>
    <row r="4" spans="1:20" ht="33" customHeight="1" x14ac:dyDescent="0.25">
      <c r="A4" s="621" t="s">
        <v>333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</row>
    <row r="5" spans="1:20" ht="4.5" customHeight="1" x14ac:dyDescent="0.25">
      <c r="A5" s="621"/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</row>
    <row r="6" spans="1:20" ht="19.5" thickBot="1" x14ac:dyDescent="0.3">
      <c r="A6" s="353" t="s">
        <v>255</v>
      </c>
      <c r="B6" s="353"/>
      <c r="C6" s="353"/>
      <c r="D6" s="353"/>
      <c r="E6" s="353"/>
      <c r="F6" s="353"/>
      <c r="G6" s="353"/>
      <c r="H6" s="353"/>
      <c r="I6" s="353"/>
      <c r="J6" s="352"/>
      <c r="K6" s="352"/>
      <c r="L6" s="352"/>
      <c r="M6" s="351"/>
      <c r="N6" s="351"/>
      <c r="O6" s="350"/>
      <c r="P6" s="350"/>
      <c r="Q6" s="349" t="s">
        <v>1</v>
      </c>
    </row>
    <row r="7" spans="1:20" ht="29.25" customHeight="1" x14ac:dyDescent="0.25">
      <c r="A7" s="622" t="s">
        <v>313</v>
      </c>
      <c r="B7" s="623"/>
      <c r="C7" s="623"/>
      <c r="D7" s="623"/>
      <c r="E7" s="623"/>
      <c r="F7" s="623"/>
      <c r="G7" s="623"/>
      <c r="H7" s="623"/>
      <c r="I7" s="623"/>
      <c r="J7" s="348" t="s">
        <v>332</v>
      </c>
      <c r="K7" s="348" t="s">
        <v>249</v>
      </c>
      <c r="L7" s="348" t="s">
        <v>248</v>
      </c>
      <c r="M7" s="348" t="s">
        <v>331</v>
      </c>
      <c r="N7" s="348" t="s">
        <v>330</v>
      </c>
      <c r="O7" s="348">
        <v>2024</v>
      </c>
      <c r="P7" s="348">
        <v>2025</v>
      </c>
      <c r="Q7" s="347">
        <v>2026</v>
      </c>
    </row>
    <row r="8" spans="1:20" ht="29.25" customHeight="1" thickBot="1" x14ac:dyDescent="0.3">
      <c r="A8" s="346"/>
      <c r="B8" s="345"/>
      <c r="C8" s="631" t="s">
        <v>245</v>
      </c>
      <c r="D8" s="632"/>
      <c r="E8" s="632"/>
      <c r="F8" s="632"/>
      <c r="G8" s="632"/>
      <c r="H8" s="632"/>
      <c r="I8" s="633"/>
      <c r="J8" s="342">
        <v>0</v>
      </c>
      <c r="K8" s="344">
        <v>0</v>
      </c>
      <c r="L8" s="344">
        <v>0</v>
      </c>
      <c r="M8" s="343">
        <v>0</v>
      </c>
      <c r="N8" s="342">
        <v>0</v>
      </c>
      <c r="O8" s="341">
        <v>0</v>
      </c>
      <c r="P8" s="341">
        <v>407875</v>
      </c>
      <c r="Q8" s="340">
        <v>830500</v>
      </c>
    </row>
    <row r="9" spans="1:20" ht="29.25" customHeight="1" x14ac:dyDescent="0.25">
      <c r="A9" s="618" t="s">
        <v>329</v>
      </c>
      <c r="B9" s="619"/>
      <c r="C9" s="619"/>
      <c r="D9" s="619"/>
      <c r="E9" s="619"/>
      <c r="F9" s="619"/>
      <c r="G9" s="619"/>
      <c r="H9" s="619"/>
      <c r="I9" s="620"/>
      <c r="J9" s="339">
        <v>137</v>
      </c>
      <c r="K9" s="338">
        <v>0</v>
      </c>
      <c r="L9" s="338">
        <v>0</v>
      </c>
      <c r="M9" s="337">
        <v>0</v>
      </c>
      <c r="N9" s="336">
        <v>0</v>
      </c>
      <c r="O9" s="335">
        <f>O126</f>
        <v>21316376.620000001</v>
      </c>
      <c r="P9" s="335">
        <f>P126</f>
        <v>16740300</v>
      </c>
      <c r="Q9" s="334">
        <f>Q126</f>
        <v>17075700</v>
      </c>
    </row>
    <row r="10" spans="1:20" ht="18.75" customHeight="1" x14ac:dyDescent="0.25">
      <c r="A10" s="603" t="s">
        <v>305</v>
      </c>
      <c r="B10" s="604"/>
      <c r="C10" s="604"/>
      <c r="D10" s="604"/>
      <c r="E10" s="604"/>
      <c r="F10" s="604"/>
      <c r="G10" s="604"/>
      <c r="H10" s="604"/>
      <c r="I10" s="604"/>
      <c r="J10" s="282">
        <v>137</v>
      </c>
      <c r="K10" s="295">
        <v>1</v>
      </c>
      <c r="L10" s="295">
        <v>0</v>
      </c>
      <c r="M10" s="280">
        <v>0</v>
      </c>
      <c r="N10" s="294">
        <v>0</v>
      </c>
      <c r="O10" s="293">
        <f>O11+O19+O38+O44</f>
        <v>6357296.8499999996</v>
      </c>
      <c r="P10" s="293">
        <f>P11+P22+P38+P44</f>
        <v>5739459.3900000006</v>
      </c>
      <c r="Q10" s="292">
        <f>Q11+Q19+Q38+Q44</f>
        <v>5769459.3900000006</v>
      </c>
    </row>
    <row r="11" spans="1:20" ht="60.75" customHeight="1" x14ac:dyDescent="0.25">
      <c r="A11" s="290"/>
      <c r="B11" s="289"/>
      <c r="C11" s="605" t="s">
        <v>304</v>
      </c>
      <c r="D11" s="605"/>
      <c r="E11" s="605"/>
      <c r="F11" s="605"/>
      <c r="G11" s="605"/>
      <c r="H11" s="605"/>
      <c r="I11" s="605"/>
      <c r="J11" s="282">
        <v>137</v>
      </c>
      <c r="K11" s="295">
        <v>1</v>
      </c>
      <c r="L11" s="295">
        <v>2</v>
      </c>
      <c r="M11" s="280">
        <v>0</v>
      </c>
      <c r="N11" s="294">
        <v>0</v>
      </c>
      <c r="O11" s="293">
        <f>O16</f>
        <v>1754631.5899999999</v>
      </c>
      <c r="P11" s="293">
        <f>P12</f>
        <v>1296761.8599999999</v>
      </c>
      <c r="Q11" s="292">
        <f>Q16</f>
        <v>1296761.8599999999</v>
      </c>
    </row>
    <row r="12" spans="1:20" ht="78" customHeight="1" x14ac:dyDescent="0.25">
      <c r="A12" s="290"/>
      <c r="B12" s="289"/>
      <c r="C12" s="291"/>
      <c r="D12" s="566" t="s">
        <v>279</v>
      </c>
      <c r="E12" s="567"/>
      <c r="F12" s="567"/>
      <c r="G12" s="567"/>
      <c r="H12" s="567"/>
      <c r="I12" s="568"/>
      <c r="J12" s="276">
        <v>137</v>
      </c>
      <c r="K12" s="286">
        <v>1</v>
      </c>
      <c r="L12" s="286">
        <v>2</v>
      </c>
      <c r="M12" s="275">
        <v>6700000000</v>
      </c>
      <c r="N12" s="284">
        <v>0</v>
      </c>
      <c r="O12" s="283">
        <f>O14</f>
        <v>1754631.5899999999</v>
      </c>
      <c r="P12" s="283">
        <f>P14</f>
        <v>1296761.8599999999</v>
      </c>
      <c r="Q12" s="274">
        <f>Q14</f>
        <v>1296761.8599999999</v>
      </c>
      <c r="T12" s="333"/>
    </row>
    <row r="13" spans="1:20" x14ac:dyDescent="0.25">
      <c r="A13" s="290"/>
      <c r="B13" s="289"/>
      <c r="C13" s="288"/>
      <c r="D13" s="566" t="s">
        <v>269</v>
      </c>
      <c r="E13" s="567"/>
      <c r="F13" s="567"/>
      <c r="G13" s="567"/>
      <c r="H13" s="567"/>
      <c r="I13" s="568"/>
      <c r="J13" s="276">
        <v>137</v>
      </c>
      <c r="K13" s="286">
        <v>1</v>
      </c>
      <c r="L13" s="286">
        <v>2</v>
      </c>
      <c r="M13" s="275">
        <v>6740000000</v>
      </c>
      <c r="N13" s="284">
        <v>0</v>
      </c>
      <c r="O13" s="283">
        <f>O14</f>
        <v>1754631.5899999999</v>
      </c>
      <c r="P13" s="283">
        <f>P14</f>
        <v>1296761.8599999999</v>
      </c>
      <c r="Q13" s="274">
        <f>Q14</f>
        <v>1296761.8599999999</v>
      </c>
      <c r="T13" s="333"/>
    </row>
    <row r="14" spans="1:20" ht="33.75" customHeight="1" x14ac:dyDescent="0.25">
      <c r="A14" s="290"/>
      <c r="B14" s="289"/>
      <c r="C14" s="288"/>
      <c r="D14" s="566" t="s">
        <v>268</v>
      </c>
      <c r="E14" s="567"/>
      <c r="F14" s="567"/>
      <c r="G14" s="567"/>
      <c r="H14" s="567"/>
      <c r="I14" s="568"/>
      <c r="J14" s="276">
        <v>137</v>
      </c>
      <c r="K14" s="286">
        <v>1</v>
      </c>
      <c r="L14" s="286">
        <v>2</v>
      </c>
      <c r="M14" s="275">
        <v>6740500000</v>
      </c>
      <c r="N14" s="284">
        <v>0</v>
      </c>
      <c r="O14" s="283">
        <f>O15</f>
        <v>1754631.5899999999</v>
      </c>
      <c r="P14" s="283">
        <f>P16</f>
        <v>1296761.8599999999</v>
      </c>
      <c r="Q14" s="274">
        <f>Q16</f>
        <v>1296761.8599999999</v>
      </c>
    </row>
    <row r="15" spans="1:20" x14ac:dyDescent="0.25">
      <c r="A15" s="290"/>
      <c r="B15" s="289"/>
      <c r="C15" s="288"/>
      <c r="D15" s="297"/>
      <c r="E15" s="562" t="s">
        <v>303</v>
      </c>
      <c r="F15" s="562"/>
      <c r="G15" s="562"/>
      <c r="H15" s="562"/>
      <c r="I15" s="562"/>
      <c r="J15" s="276">
        <v>137</v>
      </c>
      <c r="K15" s="286">
        <v>1</v>
      </c>
      <c r="L15" s="286">
        <v>2</v>
      </c>
      <c r="M15" s="318">
        <v>6740510010</v>
      </c>
      <c r="N15" s="284">
        <v>0</v>
      </c>
      <c r="O15" s="283">
        <f>O16</f>
        <v>1754631.5899999999</v>
      </c>
      <c r="P15" s="283">
        <f>P16</f>
        <v>1296761.8599999999</v>
      </c>
      <c r="Q15" s="274">
        <f>Q16</f>
        <v>1296761.8599999999</v>
      </c>
    </row>
    <row r="16" spans="1:20" ht="33" customHeight="1" x14ac:dyDescent="0.25">
      <c r="A16" s="290"/>
      <c r="B16" s="289"/>
      <c r="C16" s="288"/>
      <c r="D16" s="297"/>
      <c r="E16" s="297"/>
      <c r="F16" s="562" t="s">
        <v>289</v>
      </c>
      <c r="G16" s="562"/>
      <c r="H16" s="562"/>
      <c r="I16" s="562"/>
      <c r="J16" s="276">
        <v>137</v>
      </c>
      <c r="K16" s="286">
        <v>1</v>
      </c>
      <c r="L16" s="286">
        <v>2</v>
      </c>
      <c r="M16" s="318">
        <v>6740510010</v>
      </c>
      <c r="N16" s="284" t="s">
        <v>288</v>
      </c>
      <c r="O16" s="283">
        <f>O17+O18</f>
        <v>1754631.5899999999</v>
      </c>
      <c r="P16" s="283">
        <f>P17+P18</f>
        <v>1296761.8599999999</v>
      </c>
      <c r="Q16" s="274">
        <f>Q17+Q18</f>
        <v>1296761.8599999999</v>
      </c>
    </row>
    <row r="17" spans="1:19" ht="29.25" customHeight="1" x14ac:dyDescent="0.25">
      <c r="A17" s="290"/>
      <c r="B17" s="289"/>
      <c r="C17" s="288"/>
      <c r="D17" s="297"/>
      <c r="E17" s="297"/>
      <c r="F17" s="582" t="s">
        <v>322</v>
      </c>
      <c r="G17" s="582"/>
      <c r="H17" s="582"/>
      <c r="I17" s="582"/>
      <c r="J17" s="276">
        <v>137</v>
      </c>
      <c r="K17" s="286">
        <v>1</v>
      </c>
      <c r="L17" s="286">
        <v>2</v>
      </c>
      <c r="M17" s="318">
        <v>6740510010</v>
      </c>
      <c r="N17" s="284">
        <v>121</v>
      </c>
      <c r="O17" s="283">
        <v>1348571.13</v>
      </c>
      <c r="P17" s="283">
        <v>995976.85</v>
      </c>
      <c r="Q17" s="274">
        <v>995976.85</v>
      </c>
    </row>
    <row r="18" spans="1:19" ht="60" customHeight="1" x14ac:dyDescent="0.25">
      <c r="A18" s="290"/>
      <c r="B18" s="289"/>
      <c r="C18" s="288"/>
      <c r="D18" s="297"/>
      <c r="E18" s="297"/>
      <c r="F18" s="627" t="s">
        <v>321</v>
      </c>
      <c r="G18" s="627"/>
      <c r="H18" s="627"/>
      <c r="I18" s="627"/>
      <c r="J18" s="276">
        <v>137</v>
      </c>
      <c r="K18" s="286">
        <v>1</v>
      </c>
      <c r="L18" s="286">
        <v>2</v>
      </c>
      <c r="M18" s="318">
        <v>6740510010</v>
      </c>
      <c r="N18" s="284">
        <v>129</v>
      </c>
      <c r="O18" s="283">
        <v>406060.46</v>
      </c>
      <c r="P18" s="283">
        <v>300785.01</v>
      </c>
      <c r="Q18" s="274">
        <v>300785.01</v>
      </c>
    </row>
    <row r="19" spans="1:19" ht="86.25" customHeight="1" x14ac:dyDescent="0.25">
      <c r="A19" s="290"/>
      <c r="B19" s="289"/>
      <c r="C19" s="583" t="s">
        <v>302</v>
      </c>
      <c r="D19" s="584"/>
      <c r="E19" s="584"/>
      <c r="F19" s="584"/>
      <c r="G19" s="584"/>
      <c r="H19" s="584"/>
      <c r="I19" s="585"/>
      <c r="J19" s="282">
        <v>137</v>
      </c>
      <c r="K19" s="295">
        <v>1</v>
      </c>
      <c r="L19" s="295">
        <v>4</v>
      </c>
      <c r="M19" s="324">
        <v>0</v>
      </c>
      <c r="N19" s="294">
        <v>0</v>
      </c>
      <c r="O19" s="293">
        <f>O20</f>
        <v>4498415.26</v>
      </c>
      <c r="P19" s="293">
        <f>P20</f>
        <v>4337171.53</v>
      </c>
      <c r="Q19" s="292">
        <f>Q20</f>
        <v>4367171.53</v>
      </c>
    </row>
    <row r="20" spans="1:19" ht="78" customHeight="1" x14ac:dyDescent="0.25">
      <c r="A20" s="290"/>
      <c r="B20" s="289"/>
      <c r="C20" s="291"/>
      <c r="D20" s="566" t="s">
        <v>279</v>
      </c>
      <c r="E20" s="567"/>
      <c r="F20" s="567"/>
      <c r="G20" s="567"/>
      <c r="H20" s="567"/>
      <c r="I20" s="568"/>
      <c r="J20" s="276">
        <v>137</v>
      </c>
      <c r="K20" s="286">
        <v>1</v>
      </c>
      <c r="L20" s="286">
        <v>4</v>
      </c>
      <c r="M20" s="275">
        <v>6700000000</v>
      </c>
      <c r="N20" s="284">
        <v>0</v>
      </c>
      <c r="O20" s="283">
        <f>O22</f>
        <v>4498415.26</v>
      </c>
      <c r="P20" s="283">
        <f>P22</f>
        <v>4337171.53</v>
      </c>
      <c r="Q20" s="274">
        <f>Q22</f>
        <v>4367171.53</v>
      </c>
    </row>
    <row r="21" spans="1:19" x14ac:dyDescent="0.25">
      <c r="A21" s="290"/>
      <c r="B21" s="289"/>
      <c r="C21" s="288"/>
      <c r="D21" s="566" t="s">
        <v>269</v>
      </c>
      <c r="E21" s="567"/>
      <c r="F21" s="567"/>
      <c r="G21" s="567"/>
      <c r="H21" s="567"/>
      <c r="I21" s="568"/>
      <c r="J21" s="276">
        <v>137</v>
      </c>
      <c r="K21" s="286">
        <v>1</v>
      </c>
      <c r="L21" s="286">
        <v>4</v>
      </c>
      <c r="M21" s="275">
        <v>6740000000</v>
      </c>
      <c r="N21" s="284">
        <v>0</v>
      </c>
      <c r="O21" s="283">
        <f>O22</f>
        <v>4498415.26</v>
      </c>
      <c r="P21" s="283">
        <f>P22</f>
        <v>4337171.53</v>
      </c>
      <c r="Q21" s="274">
        <f>Q22</f>
        <v>4367171.53</v>
      </c>
    </row>
    <row r="22" spans="1:19" ht="33.75" customHeight="1" x14ac:dyDescent="0.25">
      <c r="A22" s="290"/>
      <c r="B22" s="289"/>
      <c r="C22" s="288"/>
      <c r="D22" s="566" t="s">
        <v>268</v>
      </c>
      <c r="E22" s="567"/>
      <c r="F22" s="567"/>
      <c r="G22" s="567"/>
      <c r="H22" s="567"/>
      <c r="I22" s="568"/>
      <c r="J22" s="276">
        <v>137</v>
      </c>
      <c r="K22" s="286">
        <v>1</v>
      </c>
      <c r="L22" s="286">
        <v>4</v>
      </c>
      <c r="M22" s="275">
        <v>6740500000</v>
      </c>
      <c r="N22" s="284">
        <v>0</v>
      </c>
      <c r="O22" s="283">
        <f>O24+O28+O35+O31+O37</f>
        <v>4498415.26</v>
      </c>
      <c r="P22" s="283">
        <f>P24+P28+P35+P31+P37</f>
        <v>4337171.53</v>
      </c>
      <c r="Q22" s="283">
        <f>Q24+Q28+Q35+Q31+Q37</f>
        <v>4367171.53</v>
      </c>
      <c r="S22" s="332"/>
    </row>
    <row r="23" spans="1:19" ht="22.5" customHeight="1" x14ac:dyDescent="0.25">
      <c r="A23" s="290"/>
      <c r="B23" s="289"/>
      <c r="C23" s="288"/>
      <c r="D23" s="297"/>
      <c r="E23" s="562" t="s">
        <v>328</v>
      </c>
      <c r="F23" s="562"/>
      <c r="G23" s="562"/>
      <c r="H23" s="562"/>
      <c r="I23" s="562"/>
      <c r="J23" s="276">
        <v>137</v>
      </c>
      <c r="K23" s="286">
        <v>1</v>
      </c>
      <c r="L23" s="286">
        <v>4</v>
      </c>
      <c r="M23" s="275">
        <v>6740510020</v>
      </c>
      <c r="N23" s="284">
        <v>0</v>
      </c>
      <c r="O23" s="283">
        <f>O24+O28+O31</f>
        <v>4391815.26</v>
      </c>
      <c r="P23" s="283">
        <f>P24+P28+P31</f>
        <v>4230571.53</v>
      </c>
      <c r="Q23" s="283">
        <f>Q24+Q28+Q31</f>
        <v>4260571.53</v>
      </c>
    </row>
    <row r="24" spans="1:19" ht="31.5" customHeight="1" x14ac:dyDescent="0.25">
      <c r="A24" s="290"/>
      <c r="B24" s="289"/>
      <c r="C24" s="288"/>
      <c r="D24" s="297"/>
      <c r="E24" s="297"/>
      <c r="F24" s="562" t="s">
        <v>289</v>
      </c>
      <c r="G24" s="562"/>
      <c r="H24" s="562"/>
      <c r="I24" s="562"/>
      <c r="J24" s="276">
        <v>137</v>
      </c>
      <c r="K24" s="286">
        <v>1</v>
      </c>
      <c r="L24" s="286">
        <v>4</v>
      </c>
      <c r="M24" s="275">
        <v>6740510020</v>
      </c>
      <c r="N24" s="284" t="s">
        <v>288</v>
      </c>
      <c r="O24" s="283">
        <f>O25+O27+O26</f>
        <v>3421234.45</v>
      </c>
      <c r="P24" s="283">
        <f>P25+P27</f>
        <v>3290571.5300000003</v>
      </c>
      <c r="Q24" s="274">
        <f>Q25+Q27</f>
        <v>3290571.5300000003</v>
      </c>
    </row>
    <row r="25" spans="1:19" ht="32.25" customHeight="1" x14ac:dyDescent="0.25">
      <c r="A25" s="290"/>
      <c r="B25" s="289"/>
      <c r="C25" s="288"/>
      <c r="D25" s="297"/>
      <c r="E25" s="297"/>
      <c r="F25" s="582" t="s">
        <v>322</v>
      </c>
      <c r="G25" s="582"/>
      <c r="H25" s="582"/>
      <c r="I25" s="582"/>
      <c r="J25" s="276">
        <v>137</v>
      </c>
      <c r="K25" s="286">
        <v>1</v>
      </c>
      <c r="L25" s="286">
        <v>4</v>
      </c>
      <c r="M25" s="275">
        <v>6740510020</v>
      </c>
      <c r="N25" s="284">
        <v>121</v>
      </c>
      <c r="O25" s="283">
        <v>2594547.23</v>
      </c>
      <c r="P25" s="283">
        <v>2527320.6800000002</v>
      </c>
      <c r="Q25" s="274">
        <v>2527320.6800000002</v>
      </c>
    </row>
    <row r="26" spans="1:19" ht="32.25" customHeight="1" x14ac:dyDescent="0.25">
      <c r="A26" s="290"/>
      <c r="B26" s="289"/>
      <c r="C26" s="288"/>
      <c r="D26" s="297"/>
      <c r="E26" s="297"/>
      <c r="F26" s="563" t="s">
        <v>327</v>
      </c>
      <c r="G26" s="564"/>
      <c r="H26" s="564"/>
      <c r="I26" s="565"/>
      <c r="J26" s="276">
        <v>137</v>
      </c>
      <c r="K26" s="286">
        <v>1</v>
      </c>
      <c r="L26" s="286">
        <v>4</v>
      </c>
      <c r="M26" s="275">
        <v>6740510020</v>
      </c>
      <c r="N26" s="284">
        <v>122</v>
      </c>
      <c r="O26" s="283">
        <v>33129</v>
      </c>
      <c r="P26" s="283">
        <v>0</v>
      </c>
      <c r="Q26" s="274">
        <v>0</v>
      </c>
    </row>
    <row r="27" spans="1:19" ht="61.5" customHeight="1" x14ac:dyDescent="0.25">
      <c r="A27" s="290"/>
      <c r="B27" s="289"/>
      <c r="C27" s="288"/>
      <c r="D27" s="297"/>
      <c r="E27" s="297"/>
      <c r="F27" s="582" t="s">
        <v>321</v>
      </c>
      <c r="G27" s="582"/>
      <c r="H27" s="582"/>
      <c r="I27" s="582"/>
      <c r="J27" s="276">
        <v>137</v>
      </c>
      <c r="K27" s="286">
        <v>1</v>
      </c>
      <c r="L27" s="286">
        <v>4</v>
      </c>
      <c r="M27" s="275">
        <v>6740510020</v>
      </c>
      <c r="N27" s="284">
        <v>129</v>
      </c>
      <c r="O27" s="283">
        <v>793558.22</v>
      </c>
      <c r="P27" s="283">
        <v>763250.85</v>
      </c>
      <c r="Q27" s="274">
        <v>763250.85</v>
      </c>
    </row>
    <row r="28" spans="1:19" ht="48" customHeight="1" x14ac:dyDescent="0.25">
      <c r="A28" s="290"/>
      <c r="B28" s="289"/>
      <c r="C28" s="288"/>
      <c r="D28" s="297"/>
      <c r="E28" s="297"/>
      <c r="F28" s="562" t="s">
        <v>258</v>
      </c>
      <c r="G28" s="562"/>
      <c r="H28" s="562"/>
      <c r="I28" s="562"/>
      <c r="J28" s="276">
        <v>137</v>
      </c>
      <c r="K28" s="286">
        <v>1</v>
      </c>
      <c r="L28" s="286">
        <v>4</v>
      </c>
      <c r="M28" s="275">
        <v>6740510020</v>
      </c>
      <c r="N28" s="284" t="s">
        <v>276</v>
      </c>
      <c r="O28" s="283">
        <f>O29+O30</f>
        <v>939533</v>
      </c>
      <c r="P28" s="283">
        <f>P29+P30</f>
        <v>860000</v>
      </c>
      <c r="Q28" s="274">
        <f>Q29+Q30</f>
        <v>890000</v>
      </c>
    </row>
    <row r="29" spans="1:19" ht="19.5" customHeight="1" x14ac:dyDescent="0.25">
      <c r="A29" s="290"/>
      <c r="B29" s="289"/>
      <c r="C29" s="288"/>
      <c r="D29" s="297"/>
      <c r="E29" s="297"/>
      <c r="F29" s="582" t="s">
        <v>318</v>
      </c>
      <c r="G29" s="582"/>
      <c r="H29" s="582"/>
      <c r="I29" s="582"/>
      <c r="J29" s="276">
        <v>137</v>
      </c>
      <c r="K29" s="286">
        <v>1</v>
      </c>
      <c r="L29" s="286">
        <v>4</v>
      </c>
      <c r="M29" s="275">
        <v>6740510020</v>
      </c>
      <c r="N29" s="284">
        <v>244</v>
      </c>
      <c r="O29" s="283">
        <v>909533</v>
      </c>
      <c r="P29" s="283">
        <v>820000</v>
      </c>
      <c r="Q29" s="274">
        <v>850000</v>
      </c>
    </row>
    <row r="30" spans="1:19" ht="18.75" customHeight="1" x14ac:dyDescent="0.25">
      <c r="A30" s="290"/>
      <c r="B30" s="289"/>
      <c r="C30" s="288"/>
      <c r="D30" s="297"/>
      <c r="E30" s="297"/>
      <c r="F30" s="563" t="s">
        <v>320</v>
      </c>
      <c r="G30" s="564"/>
      <c r="H30" s="564"/>
      <c r="I30" s="565"/>
      <c r="J30" s="276">
        <v>137</v>
      </c>
      <c r="K30" s="286">
        <v>1</v>
      </c>
      <c r="L30" s="286">
        <v>4</v>
      </c>
      <c r="M30" s="275">
        <v>6740510020</v>
      </c>
      <c r="N30" s="284">
        <v>247</v>
      </c>
      <c r="O30" s="283">
        <v>30000</v>
      </c>
      <c r="P30" s="283">
        <v>40000</v>
      </c>
      <c r="Q30" s="274">
        <v>40000</v>
      </c>
    </row>
    <row r="31" spans="1:19" ht="16.5" customHeight="1" x14ac:dyDescent="0.25">
      <c r="A31" s="290"/>
      <c r="B31" s="289"/>
      <c r="C31" s="288"/>
      <c r="D31" s="297"/>
      <c r="E31" s="297"/>
      <c r="F31" s="562" t="s">
        <v>291</v>
      </c>
      <c r="G31" s="562"/>
      <c r="H31" s="562"/>
      <c r="I31" s="562"/>
      <c r="J31" s="276">
        <v>137</v>
      </c>
      <c r="K31" s="286">
        <v>1</v>
      </c>
      <c r="L31" s="286">
        <v>4</v>
      </c>
      <c r="M31" s="275">
        <v>6740510020</v>
      </c>
      <c r="N31" s="284">
        <v>850</v>
      </c>
      <c r="O31" s="283">
        <f>O32+O33</f>
        <v>31047.81</v>
      </c>
      <c r="P31" s="283">
        <v>80000</v>
      </c>
      <c r="Q31" s="274">
        <v>80000</v>
      </c>
    </row>
    <row r="32" spans="1:19" ht="30.75" customHeight="1" x14ac:dyDescent="0.25">
      <c r="A32" s="290"/>
      <c r="B32" s="289"/>
      <c r="C32" s="288"/>
      <c r="D32" s="297"/>
      <c r="E32" s="297"/>
      <c r="F32" s="562" t="s">
        <v>326</v>
      </c>
      <c r="G32" s="562"/>
      <c r="H32" s="562"/>
      <c r="I32" s="562"/>
      <c r="J32" s="276">
        <v>137</v>
      </c>
      <c r="K32" s="286">
        <v>1</v>
      </c>
      <c r="L32" s="286">
        <v>4</v>
      </c>
      <c r="M32" s="275">
        <v>6740510020</v>
      </c>
      <c r="N32" s="284">
        <v>851</v>
      </c>
      <c r="O32" s="283">
        <v>30849</v>
      </c>
      <c r="P32" s="283">
        <v>38000</v>
      </c>
      <c r="Q32" s="274">
        <v>38000</v>
      </c>
    </row>
    <row r="33" spans="1:17" ht="15.75" customHeight="1" x14ac:dyDescent="0.25">
      <c r="A33" s="290"/>
      <c r="B33" s="289"/>
      <c r="C33" s="288"/>
      <c r="D33" s="297"/>
      <c r="E33" s="297"/>
      <c r="F33" s="562" t="s">
        <v>323</v>
      </c>
      <c r="G33" s="562"/>
      <c r="H33" s="562"/>
      <c r="I33" s="562"/>
      <c r="J33" s="276">
        <v>137</v>
      </c>
      <c r="K33" s="286">
        <v>1</v>
      </c>
      <c r="L33" s="286">
        <v>4</v>
      </c>
      <c r="M33" s="275">
        <v>6740510020</v>
      </c>
      <c r="N33" s="284">
        <v>853</v>
      </c>
      <c r="O33" s="283">
        <v>198.81</v>
      </c>
      <c r="P33" s="283">
        <v>42000</v>
      </c>
      <c r="Q33" s="274">
        <v>42000</v>
      </c>
    </row>
    <row r="34" spans="1:17" ht="126" customHeight="1" x14ac:dyDescent="0.25">
      <c r="A34" s="290"/>
      <c r="B34" s="289"/>
      <c r="C34" s="288"/>
      <c r="D34" s="297"/>
      <c r="E34" s="297"/>
      <c r="F34" s="563" t="s">
        <v>299</v>
      </c>
      <c r="G34" s="564"/>
      <c r="H34" s="564"/>
      <c r="I34" s="565"/>
      <c r="J34" s="276">
        <v>137</v>
      </c>
      <c r="K34" s="286">
        <v>1</v>
      </c>
      <c r="L34" s="286">
        <v>4</v>
      </c>
      <c r="M34" s="299" t="s">
        <v>298</v>
      </c>
      <c r="N34" s="284">
        <v>0</v>
      </c>
      <c r="O34" s="283">
        <f>O35</f>
        <v>31600</v>
      </c>
      <c r="P34" s="283">
        <f>P35</f>
        <v>31600</v>
      </c>
      <c r="Q34" s="274">
        <f>Q35</f>
        <v>31600</v>
      </c>
    </row>
    <row r="35" spans="1:17" ht="16.5" customHeight="1" x14ac:dyDescent="0.25">
      <c r="A35" s="290"/>
      <c r="B35" s="289"/>
      <c r="C35" s="288"/>
      <c r="D35" s="297"/>
      <c r="E35" s="297"/>
      <c r="F35" s="562" t="s">
        <v>60</v>
      </c>
      <c r="G35" s="562"/>
      <c r="H35" s="562"/>
      <c r="I35" s="562"/>
      <c r="J35" s="276">
        <v>137</v>
      </c>
      <c r="K35" s="286">
        <v>1</v>
      </c>
      <c r="L35" s="286">
        <v>4</v>
      </c>
      <c r="M35" s="299" t="s">
        <v>298</v>
      </c>
      <c r="N35" s="284" t="s">
        <v>295</v>
      </c>
      <c r="O35" s="283">
        <v>31600</v>
      </c>
      <c r="P35" s="283">
        <v>31600</v>
      </c>
      <c r="Q35" s="274">
        <v>31600</v>
      </c>
    </row>
    <row r="36" spans="1:17" ht="143.25" customHeight="1" x14ac:dyDescent="0.25">
      <c r="A36" s="290"/>
      <c r="B36" s="289"/>
      <c r="C36" s="288"/>
      <c r="D36" s="297"/>
      <c r="E36" s="297"/>
      <c r="F36" s="563" t="s">
        <v>297</v>
      </c>
      <c r="G36" s="564"/>
      <c r="H36" s="564"/>
      <c r="I36" s="565"/>
      <c r="J36" s="276">
        <v>134</v>
      </c>
      <c r="K36" s="286">
        <v>1</v>
      </c>
      <c r="L36" s="286">
        <v>4</v>
      </c>
      <c r="M36" s="299" t="s">
        <v>296</v>
      </c>
      <c r="N36" s="284">
        <v>0</v>
      </c>
      <c r="O36" s="283">
        <f>O37</f>
        <v>75000</v>
      </c>
      <c r="P36" s="283">
        <f>P37</f>
        <v>75000</v>
      </c>
      <c r="Q36" s="274">
        <f>Q37</f>
        <v>75000</v>
      </c>
    </row>
    <row r="37" spans="1:17" ht="16.5" customHeight="1" x14ac:dyDescent="0.25">
      <c r="A37" s="290"/>
      <c r="B37" s="289"/>
      <c r="C37" s="288"/>
      <c r="D37" s="297"/>
      <c r="E37" s="297"/>
      <c r="F37" s="563" t="s">
        <v>60</v>
      </c>
      <c r="G37" s="564"/>
      <c r="H37" s="564"/>
      <c r="I37" s="565"/>
      <c r="J37" s="276">
        <v>137</v>
      </c>
      <c r="K37" s="286">
        <v>1</v>
      </c>
      <c r="L37" s="286">
        <v>4</v>
      </c>
      <c r="M37" s="299" t="s">
        <v>296</v>
      </c>
      <c r="N37" s="284">
        <v>540</v>
      </c>
      <c r="O37" s="283">
        <v>75000</v>
      </c>
      <c r="P37" s="283">
        <v>75000</v>
      </c>
      <c r="Q37" s="274">
        <v>75000</v>
      </c>
    </row>
    <row r="38" spans="1:17" ht="68.25" customHeight="1" x14ac:dyDescent="0.25">
      <c r="A38" s="331"/>
      <c r="B38" s="330"/>
      <c r="C38" s="329"/>
      <c r="D38" s="605" t="s">
        <v>241</v>
      </c>
      <c r="E38" s="606"/>
      <c r="F38" s="606"/>
      <c r="G38" s="606"/>
      <c r="H38" s="606"/>
      <c r="I38" s="606"/>
      <c r="J38" s="282">
        <v>137</v>
      </c>
      <c r="K38" s="295">
        <v>1</v>
      </c>
      <c r="L38" s="295">
        <v>6</v>
      </c>
      <c r="M38" s="324">
        <v>0</v>
      </c>
      <c r="N38" s="294">
        <v>0</v>
      </c>
      <c r="O38" s="293">
        <f>O43</f>
        <v>93526</v>
      </c>
      <c r="P38" s="293">
        <f t="shared" ref="P38:Q42" si="0">P39</f>
        <v>93526</v>
      </c>
      <c r="Q38" s="292">
        <f t="shared" si="0"/>
        <v>93526</v>
      </c>
    </row>
    <row r="39" spans="1:17" ht="78" customHeight="1" x14ac:dyDescent="0.25">
      <c r="A39" s="290"/>
      <c r="B39" s="289"/>
      <c r="C39" s="291"/>
      <c r="D39" s="566" t="s">
        <v>279</v>
      </c>
      <c r="E39" s="567"/>
      <c r="F39" s="567"/>
      <c r="G39" s="567"/>
      <c r="H39" s="567"/>
      <c r="I39" s="568"/>
      <c r="J39" s="276">
        <v>137</v>
      </c>
      <c r="K39" s="286">
        <v>1</v>
      </c>
      <c r="L39" s="286">
        <v>6</v>
      </c>
      <c r="M39" s="275">
        <v>6700000000</v>
      </c>
      <c r="N39" s="284">
        <v>0</v>
      </c>
      <c r="O39" s="283">
        <f>O40</f>
        <v>93526</v>
      </c>
      <c r="P39" s="283">
        <f t="shared" si="0"/>
        <v>93526</v>
      </c>
      <c r="Q39" s="274">
        <f t="shared" si="0"/>
        <v>93526</v>
      </c>
    </row>
    <row r="40" spans="1:17" x14ac:dyDescent="0.25">
      <c r="A40" s="290"/>
      <c r="B40" s="289"/>
      <c r="C40" s="288"/>
      <c r="D40" s="566" t="s">
        <v>269</v>
      </c>
      <c r="E40" s="567"/>
      <c r="F40" s="567"/>
      <c r="G40" s="567"/>
      <c r="H40" s="567"/>
      <c r="I40" s="568"/>
      <c r="J40" s="276">
        <v>137</v>
      </c>
      <c r="K40" s="286">
        <v>1</v>
      </c>
      <c r="L40" s="286">
        <v>6</v>
      </c>
      <c r="M40" s="275">
        <v>6740000000</v>
      </c>
      <c r="N40" s="284">
        <v>0</v>
      </c>
      <c r="O40" s="283">
        <f>O41</f>
        <v>93526</v>
      </c>
      <c r="P40" s="283">
        <f t="shared" si="0"/>
        <v>93526</v>
      </c>
      <c r="Q40" s="274">
        <f t="shared" si="0"/>
        <v>93526</v>
      </c>
    </row>
    <row r="41" spans="1:17" ht="33.75" customHeight="1" x14ac:dyDescent="0.25">
      <c r="A41" s="290"/>
      <c r="B41" s="289"/>
      <c r="C41" s="288"/>
      <c r="D41" s="566" t="s">
        <v>268</v>
      </c>
      <c r="E41" s="567"/>
      <c r="F41" s="567"/>
      <c r="G41" s="567"/>
      <c r="H41" s="567"/>
      <c r="I41" s="568"/>
      <c r="J41" s="276">
        <v>137</v>
      </c>
      <c r="K41" s="286">
        <v>1</v>
      </c>
      <c r="L41" s="286">
        <v>6</v>
      </c>
      <c r="M41" s="275">
        <v>6740500000</v>
      </c>
      <c r="N41" s="284">
        <v>0</v>
      </c>
      <c r="O41" s="283">
        <f>O42</f>
        <v>93526</v>
      </c>
      <c r="P41" s="283">
        <f t="shared" si="0"/>
        <v>93526</v>
      </c>
      <c r="Q41" s="274">
        <f t="shared" si="0"/>
        <v>93526</v>
      </c>
    </row>
    <row r="42" spans="1:17" ht="114.75" customHeight="1" x14ac:dyDescent="0.25">
      <c r="A42" s="298"/>
      <c r="B42" s="289"/>
      <c r="C42" s="288"/>
      <c r="D42" s="327"/>
      <c r="E42" s="327"/>
      <c r="F42" s="564" t="s">
        <v>294</v>
      </c>
      <c r="G42" s="574"/>
      <c r="H42" s="574"/>
      <c r="I42" s="575"/>
      <c r="J42" s="276">
        <v>137</v>
      </c>
      <c r="K42" s="286">
        <v>1</v>
      </c>
      <c r="L42" s="286">
        <v>6</v>
      </c>
      <c r="M42" s="326" t="s">
        <v>293</v>
      </c>
      <c r="N42" s="284">
        <v>0</v>
      </c>
      <c r="O42" s="283">
        <f>O43</f>
        <v>93526</v>
      </c>
      <c r="P42" s="283">
        <f t="shared" si="0"/>
        <v>93526</v>
      </c>
      <c r="Q42" s="274">
        <f t="shared" si="0"/>
        <v>93526</v>
      </c>
    </row>
    <row r="43" spans="1:17" ht="19.5" customHeight="1" x14ac:dyDescent="0.25">
      <c r="A43" s="328"/>
      <c r="B43" s="289"/>
      <c r="C43" s="288"/>
      <c r="D43" s="327"/>
      <c r="E43" s="327"/>
      <c r="F43" s="564" t="s">
        <v>60</v>
      </c>
      <c r="G43" s="574"/>
      <c r="H43" s="574"/>
      <c r="I43" s="575"/>
      <c r="J43" s="276">
        <v>137</v>
      </c>
      <c r="K43" s="286">
        <v>1</v>
      </c>
      <c r="L43" s="286">
        <v>6</v>
      </c>
      <c r="M43" s="326" t="s">
        <v>293</v>
      </c>
      <c r="N43" s="284">
        <v>540</v>
      </c>
      <c r="O43" s="283">
        <v>93526</v>
      </c>
      <c r="P43" s="283">
        <v>93526</v>
      </c>
      <c r="Q43" s="274">
        <v>93526</v>
      </c>
    </row>
    <row r="44" spans="1:17" ht="19.5" customHeight="1" x14ac:dyDescent="0.25">
      <c r="A44" s="325"/>
      <c r="B44" s="289"/>
      <c r="C44" s="288"/>
      <c r="D44" s="569" t="s">
        <v>325</v>
      </c>
      <c r="E44" s="570"/>
      <c r="F44" s="570"/>
      <c r="G44" s="570"/>
      <c r="H44" s="570"/>
      <c r="I44" s="570"/>
      <c r="J44" s="282">
        <v>137</v>
      </c>
      <c r="K44" s="295">
        <v>1</v>
      </c>
      <c r="L44" s="295">
        <v>13</v>
      </c>
      <c r="M44" s="324">
        <v>0</v>
      </c>
      <c r="N44" s="294">
        <v>0</v>
      </c>
      <c r="O44" s="293">
        <f t="shared" ref="O44:Q49" si="1">O45</f>
        <v>10724</v>
      </c>
      <c r="P44" s="293">
        <f t="shared" si="1"/>
        <v>12000</v>
      </c>
      <c r="Q44" s="292">
        <f t="shared" si="1"/>
        <v>12000</v>
      </c>
    </row>
    <row r="45" spans="1:17" ht="78" customHeight="1" x14ac:dyDescent="0.25">
      <c r="A45" s="290"/>
      <c r="B45" s="289"/>
      <c r="C45" s="291"/>
      <c r="D45" s="566" t="s">
        <v>279</v>
      </c>
      <c r="E45" s="567"/>
      <c r="F45" s="567"/>
      <c r="G45" s="567"/>
      <c r="H45" s="567"/>
      <c r="I45" s="568"/>
      <c r="J45" s="276">
        <v>137</v>
      </c>
      <c r="K45" s="286">
        <v>1</v>
      </c>
      <c r="L45" s="286">
        <v>13</v>
      </c>
      <c r="M45" s="275">
        <v>6700000000</v>
      </c>
      <c r="N45" s="284">
        <v>0</v>
      </c>
      <c r="O45" s="283">
        <f t="shared" si="1"/>
        <v>10724</v>
      </c>
      <c r="P45" s="283">
        <f t="shared" si="1"/>
        <v>12000</v>
      </c>
      <c r="Q45" s="274">
        <f t="shared" si="1"/>
        <v>12000</v>
      </c>
    </row>
    <row r="46" spans="1:17" x14ac:dyDescent="0.25">
      <c r="A46" s="290"/>
      <c r="B46" s="289"/>
      <c r="C46" s="288"/>
      <c r="D46" s="566" t="s">
        <v>269</v>
      </c>
      <c r="E46" s="567"/>
      <c r="F46" s="567"/>
      <c r="G46" s="567"/>
      <c r="H46" s="567"/>
      <c r="I46" s="568"/>
      <c r="J46" s="276">
        <v>137</v>
      </c>
      <c r="K46" s="286">
        <v>1</v>
      </c>
      <c r="L46" s="286">
        <v>13</v>
      </c>
      <c r="M46" s="275">
        <v>6740000000</v>
      </c>
      <c r="N46" s="284">
        <v>0</v>
      </c>
      <c r="O46" s="283">
        <f t="shared" si="1"/>
        <v>10724</v>
      </c>
      <c r="P46" s="283">
        <f t="shared" si="1"/>
        <v>12000</v>
      </c>
      <c r="Q46" s="274">
        <f t="shared" si="1"/>
        <v>12000</v>
      </c>
    </row>
    <row r="47" spans="1:17" ht="33.75" customHeight="1" x14ac:dyDescent="0.25">
      <c r="A47" s="290"/>
      <c r="B47" s="289"/>
      <c r="C47" s="288"/>
      <c r="D47" s="566" t="s">
        <v>268</v>
      </c>
      <c r="E47" s="567"/>
      <c r="F47" s="567"/>
      <c r="G47" s="567"/>
      <c r="H47" s="567"/>
      <c r="I47" s="568"/>
      <c r="J47" s="276">
        <v>137</v>
      </c>
      <c r="K47" s="286">
        <v>1</v>
      </c>
      <c r="L47" s="286">
        <v>13</v>
      </c>
      <c r="M47" s="275">
        <v>6740500000</v>
      </c>
      <c r="N47" s="284">
        <v>0</v>
      </c>
      <c r="O47" s="283">
        <f t="shared" si="1"/>
        <v>10724</v>
      </c>
      <c r="P47" s="283">
        <f t="shared" si="1"/>
        <v>12000</v>
      </c>
      <c r="Q47" s="274">
        <f t="shared" si="1"/>
        <v>12000</v>
      </c>
    </row>
    <row r="48" spans="1:17" ht="30.75" customHeight="1" x14ac:dyDescent="0.25">
      <c r="A48" s="298"/>
      <c r="B48" s="289"/>
      <c r="C48" s="288"/>
      <c r="D48" s="288"/>
      <c r="E48" s="323"/>
      <c r="F48" s="571" t="s">
        <v>324</v>
      </c>
      <c r="G48" s="572"/>
      <c r="H48" s="572"/>
      <c r="I48" s="573"/>
      <c r="J48" s="276">
        <v>137</v>
      </c>
      <c r="K48" s="286">
        <v>1</v>
      </c>
      <c r="L48" s="286">
        <v>13</v>
      </c>
      <c r="M48" s="322">
        <v>6740595100</v>
      </c>
      <c r="N48" s="284">
        <v>0</v>
      </c>
      <c r="O48" s="283">
        <f t="shared" si="1"/>
        <v>10724</v>
      </c>
      <c r="P48" s="283">
        <f t="shared" si="1"/>
        <v>12000</v>
      </c>
      <c r="Q48" s="274">
        <f t="shared" si="1"/>
        <v>12000</v>
      </c>
    </row>
    <row r="49" spans="1:17" ht="19.5" customHeight="1" x14ac:dyDescent="0.25">
      <c r="A49" s="298"/>
      <c r="B49" s="289"/>
      <c r="C49" s="288"/>
      <c r="D49" s="288"/>
      <c r="E49" s="323"/>
      <c r="F49" s="571" t="s">
        <v>291</v>
      </c>
      <c r="G49" s="572"/>
      <c r="H49" s="572"/>
      <c r="I49" s="573"/>
      <c r="J49" s="276">
        <v>137</v>
      </c>
      <c r="K49" s="286">
        <v>1</v>
      </c>
      <c r="L49" s="286">
        <v>13</v>
      </c>
      <c r="M49" s="322">
        <v>6740595100</v>
      </c>
      <c r="N49" s="284">
        <v>850</v>
      </c>
      <c r="O49" s="283">
        <f t="shared" si="1"/>
        <v>10724</v>
      </c>
      <c r="P49" s="283">
        <f t="shared" si="1"/>
        <v>12000</v>
      </c>
      <c r="Q49" s="274">
        <f t="shared" si="1"/>
        <v>12000</v>
      </c>
    </row>
    <row r="50" spans="1:17" ht="19.5" customHeight="1" x14ac:dyDescent="0.25">
      <c r="A50" s="298"/>
      <c r="B50" s="289"/>
      <c r="C50" s="288"/>
      <c r="D50" s="288"/>
      <c r="E50" s="323"/>
      <c r="F50" s="571" t="s">
        <v>323</v>
      </c>
      <c r="G50" s="572"/>
      <c r="H50" s="572"/>
      <c r="I50" s="573"/>
      <c r="J50" s="276">
        <v>137</v>
      </c>
      <c r="K50" s="286">
        <v>1</v>
      </c>
      <c r="L50" s="286">
        <v>13</v>
      </c>
      <c r="M50" s="322">
        <v>6740595100</v>
      </c>
      <c r="N50" s="284">
        <v>853</v>
      </c>
      <c r="O50" s="283">
        <v>10724</v>
      </c>
      <c r="P50" s="283">
        <v>12000</v>
      </c>
      <c r="Q50" s="274">
        <v>12000</v>
      </c>
    </row>
    <row r="51" spans="1:17" ht="15" customHeight="1" x14ac:dyDescent="0.25">
      <c r="A51" s="624" t="s">
        <v>239</v>
      </c>
      <c r="B51" s="625"/>
      <c r="C51" s="625"/>
      <c r="D51" s="625"/>
      <c r="E51" s="625"/>
      <c r="F51" s="625"/>
      <c r="G51" s="625"/>
      <c r="H51" s="625"/>
      <c r="I51" s="626"/>
      <c r="J51" s="282">
        <v>137</v>
      </c>
      <c r="K51" s="295">
        <v>2</v>
      </c>
      <c r="L51" s="295">
        <v>0</v>
      </c>
      <c r="M51" s="280">
        <v>0</v>
      </c>
      <c r="N51" s="294">
        <v>0</v>
      </c>
      <c r="O51" s="293">
        <f>O53</f>
        <v>386129.64</v>
      </c>
      <c r="P51" s="293">
        <f>P53</f>
        <v>425300.00000000006</v>
      </c>
      <c r="Q51" s="292">
        <f>Q53</f>
        <v>465700.00000000006</v>
      </c>
    </row>
    <row r="52" spans="1:17" ht="30" customHeight="1" x14ac:dyDescent="0.25">
      <c r="A52" s="290"/>
      <c r="B52" s="289"/>
      <c r="C52" s="579" t="s">
        <v>238</v>
      </c>
      <c r="D52" s="580"/>
      <c r="E52" s="580"/>
      <c r="F52" s="580"/>
      <c r="G52" s="580"/>
      <c r="H52" s="580"/>
      <c r="I52" s="581"/>
      <c r="J52" s="282">
        <v>137</v>
      </c>
      <c r="K52" s="295">
        <v>2</v>
      </c>
      <c r="L52" s="295">
        <v>3</v>
      </c>
      <c r="M52" s="280">
        <v>0</v>
      </c>
      <c r="N52" s="294">
        <v>0</v>
      </c>
      <c r="O52" s="293">
        <f>O53</f>
        <v>386129.64</v>
      </c>
      <c r="P52" s="293">
        <f>P53</f>
        <v>425300.00000000006</v>
      </c>
      <c r="Q52" s="292">
        <f>Q53</f>
        <v>465700.00000000006</v>
      </c>
    </row>
    <row r="53" spans="1:17" ht="78" customHeight="1" x14ac:dyDescent="0.25">
      <c r="A53" s="290"/>
      <c r="B53" s="289"/>
      <c r="C53" s="291"/>
      <c r="D53" s="566" t="s">
        <v>279</v>
      </c>
      <c r="E53" s="567"/>
      <c r="F53" s="567"/>
      <c r="G53" s="567"/>
      <c r="H53" s="567"/>
      <c r="I53" s="568"/>
      <c r="J53" s="276">
        <v>137</v>
      </c>
      <c r="K53" s="301">
        <v>2</v>
      </c>
      <c r="L53" s="301">
        <v>3</v>
      </c>
      <c r="M53" s="275">
        <v>6700000000</v>
      </c>
      <c r="N53" s="284">
        <v>0</v>
      </c>
      <c r="O53" s="283">
        <f>O55</f>
        <v>386129.64</v>
      </c>
      <c r="P53" s="283">
        <f>P55</f>
        <v>425300.00000000006</v>
      </c>
      <c r="Q53" s="274">
        <f>Q55</f>
        <v>465700.00000000006</v>
      </c>
    </row>
    <row r="54" spans="1:17" x14ac:dyDescent="0.25">
      <c r="A54" s="290"/>
      <c r="B54" s="289"/>
      <c r="C54" s="288"/>
      <c r="D54" s="566" t="s">
        <v>269</v>
      </c>
      <c r="E54" s="567"/>
      <c r="F54" s="567"/>
      <c r="G54" s="567"/>
      <c r="H54" s="567"/>
      <c r="I54" s="568"/>
      <c r="J54" s="276">
        <v>137</v>
      </c>
      <c r="K54" s="301">
        <v>2</v>
      </c>
      <c r="L54" s="301">
        <v>3</v>
      </c>
      <c r="M54" s="275">
        <v>6740000000</v>
      </c>
      <c r="N54" s="284">
        <v>0</v>
      </c>
      <c r="O54" s="283">
        <f t="shared" ref="O54:Q55" si="2">O55</f>
        <v>386129.64</v>
      </c>
      <c r="P54" s="283">
        <f t="shared" si="2"/>
        <v>425300.00000000006</v>
      </c>
      <c r="Q54" s="274">
        <f t="shared" si="2"/>
        <v>465700.00000000006</v>
      </c>
    </row>
    <row r="55" spans="1:17" ht="33.75" customHeight="1" x14ac:dyDescent="0.25">
      <c r="A55" s="290"/>
      <c r="B55" s="289"/>
      <c r="C55" s="288"/>
      <c r="D55" s="566" t="s">
        <v>268</v>
      </c>
      <c r="E55" s="567"/>
      <c r="F55" s="567"/>
      <c r="G55" s="567"/>
      <c r="H55" s="567"/>
      <c r="I55" s="568"/>
      <c r="J55" s="276">
        <v>137</v>
      </c>
      <c r="K55" s="301">
        <v>2</v>
      </c>
      <c r="L55" s="301">
        <v>3</v>
      </c>
      <c r="M55" s="275">
        <v>6740500000</v>
      </c>
      <c r="N55" s="284">
        <v>0</v>
      </c>
      <c r="O55" s="283">
        <f t="shared" si="2"/>
        <v>386129.64</v>
      </c>
      <c r="P55" s="283">
        <f t="shared" si="2"/>
        <v>425300.00000000006</v>
      </c>
      <c r="Q55" s="274">
        <f t="shared" si="2"/>
        <v>465700.00000000006</v>
      </c>
    </row>
    <row r="56" spans="1:17" ht="61.5" customHeight="1" x14ac:dyDescent="0.25">
      <c r="A56" s="290"/>
      <c r="B56" s="289"/>
      <c r="C56" s="288"/>
      <c r="D56" s="297"/>
      <c r="E56" s="321"/>
      <c r="F56" s="628" t="s">
        <v>290</v>
      </c>
      <c r="G56" s="629"/>
      <c r="H56" s="629"/>
      <c r="I56" s="630"/>
      <c r="J56" s="302">
        <v>137</v>
      </c>
      <c r="K56" s="301">
        <v>2</v>
      </c>
      <c r="L56" s="301">
        <v>3</v>
      </c>
      <c r="M56" s="275">
        <v>6740551180</v>
      </c>
      <c r="N56" s="300">
        <v>0</v>
      </c>
      <c r="O56" s="283">
        <f>O57+O60</f>
        <v>386129.64</v>
      </c>
      <c r="P56" s="283">
        <f>P57+P60</f>
        <v>425300.00000000006</v>
      </c>
      <c r="Q56" s="283">
        <f>Q57+Q60</f>
        <v>465700.00000000006</v>
      </c>
    </row>
    <row r="57" spans="1:17" ht="30.75" customHeight="1" x14ac:dyDescent="0.25">
      <c r="A57" s="290"/>
      <c r="B57" s="289"/>
      <c r="C57" s="288"/>
      <c r="D57" s="297"/>
      <c r="E57" s="297"/>
      <c r="F57" s="562" t="s">
        <v>289</v>
      </c>
      <c r="G57" s="562"/>
      <c r="H57" s="562"/>
      <c r="I57" s="562"/>
      <c r="J57" s="276">
        <v>137</v>
      </c>
      <c r="K57" s="286">
        <v>2</v>
      </c>
      <c r="L57" s="286">
        <v>3</v>
      </c>
      <c r="M57" s="275">
        <v>6740551180</v>
      </c>
      <c r="N57" s="284" t="s">
        <v>288</v>
      </c>
      <c r="O57" s="283">
        <f>O58+O59</f>
        <v>382651.32</v>
      </c>
      <c r="P57" s="283">
        <f>P58+P59</f>
        <v>381005.43000000005</v>
      </c>
      <c r="Q57" s="274">
        <f>Q58+Q59</f>
        <v>381005.43000000005</v>
      </c>
    </row>
    <row r="58" spans="1:17" ht="30" customHeight="1" x14ac:dyDescent="0.25">
      <c r="A58" s="290"/>
      <c r="B58" s="289"/>
      <c r="C58" s="288"/>
      <c r="D58" s="297"/>
      <c r="E58" s="297"/>
      <c r="F58" s="582" t="s">
        <v>322</v>
      </c>
      <c r="G58" s="582"/>
      <c r="H58" s="582"/>
      <c r="I58" s="582"/>
      <c r="J58" s="276">
        <v>137</v>
      </c>
      <c r="K58" s="286">
        <v>2</v>
      </c>
      <c r="L58" s="286">
        <v>3</v>
      </c>
      <c r="M58" s="275">
        <v>6740551180</v>
      </c>
      <c r="N58" s="284">
        <v>121</v>
      </c>
      <c r="O58" s="283">
        <v>293895.03000000003</v>
      </c>
      <c r="P58" s="283">
        <v>292630.90000000002</v>
      </c>
      <c r="Q58" s="283">
        <v>292630.90000000002</v>
      </c>
    </row>
    <row r="59" spans="1:17" ht="59.25" customHeight="1" x14ac:dyDescent="0.25">
      <c r="A59" s="290"/>
      <c r="B59" s="289"/>
      <c r="C59" s="288"/>
      <c r="D59" s="297"/>
      <c r="E59" s="297"/>
      <c r="F59" s="582" t="s">
        <v>321</v>
      </c>
      <c r="G59" s="582"/>
      <c r="H59" s="582"/>
      <c r="I59" s="582"/>
      <c r="J59" s="276">
        <v>137</v>
      </c>
      <c r="K59" s="286">
        <v>2</v>
      </c>
      <c r="L59" s="286">
        <v>3</v>
      </c>
      <c r="M59" s="275">
        <v>6740551180</v>
      </c>
      <c r="N59" s="284">
        <v>129</v>
      </c>
      <c r="O59" s="283">
        <v>88756.29</v>
      </c>
      <c r="P59" s="283">
        <v>88374.53</v>
      </c>
      <c r="Q59" s="283">
        <v>88374.53</v>
      </c>
    </row>
    <row r="60" spans="1:17" ht="45.75" customHeight="1" x14ac:dyDescent="0.25">
      <c r="A60" s="290"/>
      <c r="B60" s="289"/>
      <c r="C60" s="288"/>
      <c r="D60" s="297"/>
      <c r="E60" s="297"/>
      <c r="F60" s="563" t="s">
        <v>258</v>
      </c>
      <c r="G60" s="564"/>
      <c r="H60" s="564"/>
      <c r="I60" s="565"/>
      <c r="J60" s="276">
        <v>137</v>
      </c>
      <c r="K60" s="286">
        <v>2</v>
      </c>
      <c r="L60" s="286">
        <v>3</v>
      </c>
      <c r="M60" s="275">
        <v>6740551180</v>
      </c>
      <c r="N60" s="284" t="s">
        <v>276</v>
      </c>
      <c r="O60" s="283">
        <f>O61</f>
        <v>3478.32</v>
      </c>
      <c r="P60" s="283">
        <f>P61</f>
        <v>44294.57</v>
      </c>
      <c r="Q60" s="274">
        <f>Q61</f>
        <v>84694.57</v>
      </c>
    </row>
    <row r="61" spans="1:17" ht="24" customHeight="1" x14ac:dyDescent="0.25">
      <c r="A61" s="290"/>
      <c r="B61" s="289"/>
      <c r="C61" s="288"/>
      <c r="D61" s="297"/>
      <c r="E61" s="297"/>
      <c r="F61" s="589" t="s">
        <v>318</v>
      </c>
      <c r="G61" s="590"/>
      <c r="H61" s="590"/>
      <c r="I61" s="591"/>
      <c r="J61" s="276">
        <v>137</v>
      </c>
      <c r="K61" s="286">
        <v>2</v>
      </c>
      <c r="L61" s="286">
        <v>3</v>
      </c>
      <c r="M61" s="275">
        <v>6740551180</v>
      </c>
      <c r="N61" s="284">
        <v>244</v>
      </c>
      <c r="O61" s="283">
        <v>3478.32</v>
      </c>
      <c r="P61" s="283">
        <v>44294.57</v>
      </c>
      <c r="Q61" s="274">
        <v>84694.57</v>
      </c>
    </row>
    <row r="62" spans="1:17" ht="50.25" customHeight="1" x14ac:dyDescent="0.25">
      <c r="A62" s="624" t="s">
        <v>237</v>
      </c>
      <c r="B62" s="625"/>
      <c r="C62" s="625"/>
      <c r="D62" s="625"/>
      <c r="E62" s="625"/>
      <c r="F62" s="625"/>
      <c r="G62" s="625"/>
      <c r="H62" s="625"/>
      <c r="I62" s="626"/>
      <c r="J62" s="282">
        <v>137</v>
      </c>
      <c r="K62" s="295">
        <v>3</v>
      </c>
      <c r="L62" s="295">
        <v>0</v>
      </c>
      <c r="M62" s="280">
        <v>0</v>
      </c>
      <c r="N62" s="294">
        <v>0</v>
      </c>
      <c r="O62" s="293">
        <f>O63+O70</f>
        <v>403650</v>
      </c>
      <c r="P62" s="293">
        <f>P63+P70</f>
        <v>425400</v>
      </c>
      <c r="Q62" s="292">
        <f>Q63+Q70</f>
        <v>425400</v>
      </c>
    </row>
    <row r="63" spans="1:17" ht="65.25" customHeight="1" x14ac:dyDescent="0.25">
      <c r="A63" s="290"/>
      <c r="B63" s="289"/>
      <c r="C63" s="579" t="s">
        <v>236</v>
      </c>
      <c r="D63" s="580"/>
      <c r="E63" s="580"/>
      <c r="F63" s="580"/>
      <c r="G63" s="580"/>
      <c r="H63" s="580"/>
      <c r="I63" s="581"/>
      <c r="J63" s="282">
        <v>137</v>
      </c>
      <c r="K63" s="295">
        <v>3</v>
      </c>
      <c r="L63" s="295">
        <v>10</v>
      </c>
      <c r="M63" s="280">
        <v>0</v>
      </c>
      <c r="N63" s="294">
        <v>0</v>
      </c>
      <c r="O63" s="293">
        <f>O64</f>
        <v>400400</v>
      </c>
      <c r="P63" s="293">
        <f>P65</f>
        <v>410400</v>
      </c>
      <c r="Q63" s="292">
        <f>Q65</f>
        <v>410400</v>
      </c>
    </row>
    <row r="64" spans="1:17" ht="76.5" customHeight="1" x14ac:dyDescent="0.25">
      <c r="A64" s="290"/>
      <c r="B64" s="289"/>
      <c r="C64" s="288"/>
      <c r="D64" s="566" t="s">
        <v>279</v>
      </c>
      <c r="E64" s="567"/>
      <c r="F64" s="567"/>
      <c r="G64" s="567"/>
      <c r="H64" s="567"/>
      <c r="I64" s="568"/>
      <c r="J64" s="276">
        <v>137</v>
      </c>
      <c r="K64" s="286">
        <v>3</v>
      </c>
      <c r="L64" s="286">
        <v>10</v>
      </c>
      <c r="M64" s="275">
        <v>6700000000</v>
      </c>
      <c r="N64" s="284">
        <v>0</v>
      </c>
      <c r="O64" s="283">
        <f>O66</f>
        <v>400400</v>
      </c>
      <c r="P64" s="283">
        <f>P66</f>
        <v>410400</v>
      </c>
      <c r="Q64" s="274">
        <f>Q66</f>
        <v>410400</v>
      </c>
    </row>
    <row r="65" spans="1:17" x14ac:dyDescent="0.25">
      <c r="A65" s="290"/>
      <c r="B65" s="289"/>
      <c r="C65" s="288"/>
      <c r="D65" s="566" t="s">
        <v>269</v>
      </c>
      <c r="E65" s="567"/>
      <c r="F65" s="567"/>
      <c r="G65" s="567"/>
      <c r="H65" s="567"/>
      <c r="I65" s="568"/>
      <c r="J65" s="276">
        <v>137</v>
      </c>
      <c r="K65" s="317">
        <v>3</v>
      </c>
      <c r="L65" s="286">
        <v>10</v>
      </c>
      <c r="M65" s="275">
        <v>6740000000</v>
      </c>
      <c r="N65" s="284">
        <v>0</v>
      </c>
      <c r="O65" s="283">
        <f t="shared" ref="O65:Q66" si="3">O66</f>
        <v>400400</v>
      </c>
      <c r="P65" s="283">
        <f t="shared" si="3"/>
        <v>410400</v>
      </c>
      <c r="Q65" s="274">
        <f t="shared" si="3"/>
        <v>410400</v>
      </c>
    </row>
    <row r="66" spans="1:17" ht="33.75" customHeight="1" x14ac:dyDescent="0.25">
      <c r="A66" s="290"/>
      <c r="B66" s="289"/>
      <c r="C66" s="288"/>
      <c r="D66" s="566" t="s">
        <v>286</v>
      </c>
      <c r="E66" s="567"/>
      <c r="F66" s="567"/>
      <c r="G66" s="567"/>
      <c r="H66" s="567"/>
      <c r="I66" s="568"/>
      <c r="J66" s="276">
        <v>137</v>
      </c>
      <c r="K66" s="286">
        <v>3</v>
      </c>
      <c r="L66" s="286">
        <v>10</v>
      </c>
      <c r="M66" s="275">
        <v>6740100000</v>
      </c>
      <c r="N66" s="284">
        <v>0</v>
      </c>
      <c r="O66" s="283">
        <f t="shared" si="3"/>
        <v>400400</v>
      </c>
      <c r="P66" s="283">
        <f t="shared" si="3"/>
        <v>410400</v>
      </c>
      <c r="Q66" s="274">
        <f t="shared" si="3"/>
        <v>410400</v>
      </c>
    </row>
    <row r="67" spans="1:17" ht="48" customHeight="1" x14ac:dyDescent="0.25">
      <c r="A67" s="290"/>
      <c r="B67" s="289"/>
      <c r="C67" s="288"/>
      <c r="D67" s="320"/>
      <c r="E67" s="566" t="s">
        <v>287</v>
      </c>
      <c r="F67" s="567"/>
      <c r="G67" s="567"/>
      <c r="H67" s="567"/>
      <c r="I67" s="568"/>
      <c r="J67" s="276">
        <v>137</v>
      </c>
      <c r="K67" s="286">
        <v>3</v>
      </c>
      <c r="L67" s="286">
        <v>10</v>
      </c>
      <c r="M67" s="275">
        <v>6740195020</v>
      </c>
      <c r="N67" s="284">
        <v>0</v>
      </c>
      <c r="O67" s="283">
        <f>O69</f>
        <v>400400</v>
      </c>
      <c r="P67" s="283">
        <f>P68</f>
        <v>410400</v>
      </c>
      <c r="Q67" s="274">
        <f>Q68</f>
        <v>410400</v>
      </c>
    </row>
    <row r="68" spans="1:17" ht="46.5" customHeight="1" x14ac:dyDescent="0.25">
      <c r="A68" s="290"/>
      <c r="B68" s="289"/>
      <c r="C68" s="288"/>
      <c r="D68" s="297"/>
      <c r="E68" s="297"/>
      <c r="F68" s="563" t="s">
        <v>258</v>
      </c>
      <c r="G68" s="564"/>
      <c r="H68" s="564"/>
      <c r="I68" s="565"/>
      <c r="J68" s="276">
        <v>137</v>
      </c>
      <c r="K68" s="286">
        <v>3</v>
      </c>
      <c r="L68" s="286">
        <v>10</v>
      </c>
      <c r="M68" s="275">
        <v>6740195020</v>
      </c>
      <c r="N68" s="284">
        <v>240</v>
      </c>
      <c r="O68" s="283">
        <f>O69</f>
        <v>400400</v>
      </c>
      <c r="P68" s="283">
        <f>P69</f>
        <v>410400</v>
      </c>
      <c r="Q68" s="274">
        <f>Q69</f>
        <v>410400</v>
      </c>
    </row>
    <row r="69" spans="1:17" ht="29.25" customHeight="1" x14ac:dyDescent="0.25">
      <c r="A69" s="290"/>
      <c r="B69" s="289"/>
      <c r="C69" s="288"/>
      <c r="D69" s="297"/>
      <c r="E69" s="297"/>
      <c r="F69" s="582" t="s">
        <v>318</v>
      </c>
      <c r="G69" s="582"/>
      <c r="H69" s="582"/>
      <c r="I69" s="582"/>
      <c r="J69" s="276">
        <v>137</v>
      </c>
      <c r="K69" s="286">
        <v>3</v>
      </c>
      <c r="L69" s="286">
        <v>10</v>
      </c>
      <c r="M69" s="275">
        <v>6740195020</v>
      </c>
      <c r="N69" s="284">
        <v>244</v>
      </c>
      <c r="O69" s="283">
        <v>400400</v>
      </c>
      <c r="P69" s="283">
        <v>410400</v>
      </c>
      <c r="Q69" s="274">
        <v>410400</v>
      </c>
    </row>
    <row r="70" spans="1:17" s="319" customFormat="1" ht="51" customHeight="1" x14ac:dyDescent="0.25">
      <c r="A70" s="290"/>
      <c r="B70" s="289"/>
      <c r="C70" s="583" t="s">
        <v>235</v>
      </c>
      <c r="D70" s="584"/>
      <c r="E70" s="584"/>
      <c r="F70" s="584"/>
      <c r="G70" s="584"/>
      <c r="H70" s="584"/>
      <c r="I70" s="585"/>
      <c r="J70" s="282">
        <v>137</v>
      </c>
      <c r="K70" s="295">
        <v>3</v>
      </c>
      <c r="L70" s="295">
        <v>14</v>
      </c>
      <c r="M70" s="280">
        <v>0</v>
      </c>
      <c r="N70" s="294">
        <v>0</v>
      </c>
      <c r="O70" s="293">
        <f>O72</f>
        <v>3250</v>
      </c>
      <c r="P70" s="293">
        <f>P72</f>
        <v>15000</v>
      </c>
      <c r="Q70" s="292">
        <f>Q72</f>
        <v>15000</v>
      </c>
    </row>
    <row r="71" spans="1:17" ht="76.5" customHeight="1" x14ac:dyDescent="0.25">
      <c r="A71" s="290"/>
      <c r="B71" s="289"/>
      <c r="C71" s="288"/>
      <c r="D71" s="566" t="s">
        <v>279</v>
      </c>
      <c r="E71" s="567"/>
      <c r="F71" s="567"/>
      <c r="G71" s="567"/>
      <c r="H71" s="567"/>
      <c r="I71" s="568"/>
      <c r="J71" s="276">
        <v>137</v>
      </c>
      <c r="K71" s="286">
        <v>3</v>
      </c>
      <c r="L71" s="286">
        <v>14</v>
      </c>
      <c r="M71" s="275">
        <v>6700000000</v>
      </c>
      <c r="N71" s="284">
        <v>0</v>
      </c>
      <c r="O71" s="283">
        <f t="shared" ref="O71:Q72" si="4">O72</f>
        <v>3250</v>
      </c>
      <c r="P71" s="283">
        <f t="shared" si="4"/>
        <v>15000</v>
      </c>
      <c r="Q71" s="274">
        <f t="shared" si="4"/>
        <v>15000</v>
      </c>
    </row>
    <row r="72" spans="1:17" x14ac:dyDescent="0.25">
      <c r="A72" s="290"/>
      <c r="B72" s="289"/>
      <c r="C72" s="288"/>
      <c r="D72" s="566" t="s">
        <v>269</v>
      </c>
      <c r="E72" s="567"/>
      <c r="F72" s="567"/>
      <c r="G72" s="567"/>
      <c r="H72" s="567"/>
      <c r="I72" s="568"/>
      <c r="J72" s="276">
        <v>137</v>
      </c>
      <c r="K72" s="317">
        <v>3</v>
      </c>
      <c r="L72" s="286">
        <v>14</v>
      </c>
      <c r="M72" s="275">
        <v>6740000000</v>
      </c>
      <c r="N72" s="284">
        <v>0</v>
      </c>
      <c r="O72" s="283">
        <f t="shared" si="4"/>
        <v>3250</v>
      </c>
      <c r="P72" s="283">
        <f t="shared" si="4"/>
        <v>15000</v>
      </c>
      <c r="Q72" s="274">
        <f t="shared" si="4"/>
        <v>15000</v>
      </c>
    </row>
    <row r="73" spans="1:17" ht="33.75" customHeight="1" x14ac:dyDescent="0.25">
      <c r="A73" s="290"/>
      <c r="B73" s="289"/>
      <c r="C73" s="288"/>
      <c r="D73" s="566" t="s">
        <v>286</v>
      </c>
      <c r="E73" s="567"/>
      <c r="F73" s="567"/>
      <c r="G73" s="567"/>
      <c r="H73" s="567"/>
      <c r="I73" s="568"/>
      <c r="J73" s="276">
        <v>137</v>
      </c>
      <c r="K73" s="286">
        <v>3</v>
      </c>
      <c r="L73" s="286">
        <v>14</v>
      </c>
      <c r="M73" s="275">
        <v>6740100000</v>
      </c>
      <c r="N73" s="284">
        <v>0</v>
      </c>
      <c r="O73" s="283">
        <f>O76</f>
        <v>3250</v>
      </c>
      <c r="P73" s="283">
        <f>P76</f>
        <v>15000</v>
      </c>
      <c r="Q73" s="274">
        <f>Q76</f>
        <v>15000</v>
      </c>
    </row>
    <row r="74" spans="1:17" ht="34.5" customHeight="1" x14ac:dyDescent="0.25">
      <c r="A74" s="290"/>
      <c r="B74" s="289"/>
      <c r="C74" s="288"/>
      <c r="D74" s="297"/>
      <c r="E74" s="562" t="s">
        <v>285</v>
      </c>
      <c r="F74" s="562"/>
      <c r="G74" s="562"/>
      <c r="H74" s="562"/>
      <c r="I74" s="562"/>
      <c r="J74" s="276">
        <v>137</v>
      </c>
      <c r="K74" s="286">
        <v>3</v>
      </c>
      <c r="L74" s="286">
        <v>14</v>
      </c>
      <c r="M74" s="318">
        <v>6740120040</v>
      </c>
      <c r="N74" s="284">
        <v>0</v>
      </c>
      <c r="O74" s="283">
        <f>O76</f>
        <v>3250</v>
      </c>
      <c r="P74" s="283">
        <f>P75</f>
        <v>15000</v>
      </c>
      <c r="Q74" s="274">
        <f>Q75</f>
        <v>15000</v>
      </c>
    </row>
    <row r="75" spans="1:17" ht="45.75" customHeight="1" x14ac:dyDescent="0.25">
      <c r="A75" s="290"/>
      <c r="B75" s="289"/>
      <c r="C75" s="288"/>
      <c r="D75" s="297"/>
      <c r="E75" s="297"/>
      <c r="F75" s="563" t="s">
        <v>258</v>
      </c>
      <c r="G75" s="564"/>
      <c r="H75" s="564"/>
      <c r="I75" s="565"/>
      <c r="J75" s="276">
        <v>137</v>
      </c>
      <c r="K75" s="286">
        <v>3</v>
      </c>
      <c r="L75" s="286">
        <v>14</v>
      </c>
      <c r="M75" s="275">
        <v>6740120040</v>
      </c>
      <c r="N75" s="284">
        <v>240</v>
      </c>
      <c r="O75" s="283">
        <f>O76</f>
        <v>3250</v>
      </c>
      <c r="P75" s="283">
        <f>P76</f>
        <v>15000</v>
      </c>
      <c r="Q75" s="274">
        <f>Q76</f>
        <v>15000</v>
      </c>
    </row>
    <row r="76" spans="1:17" ht="29.25" customHeight="1" x14ac:dyDescent="0.25">
      <c r="A76" s="290"/>
      <c r="B76" s="289"/>
      <c r="C76" s="288"/>
      <c r="D76" s="297"/>
      <c r="E76" s="297"/>
      <c r="F76" s="563" t="s">
        <v>318</v>
      </c>
      <c r="G76" s="564"/>
      <c r="H76" s="564"/>
      <c r="I76" s="565"/>
      <c r="J76" s="276">
        <v>137</v>
      </c>
      <c r="K76" s="286">
        <v>3</v>
      </c>
      <c r="L76" s="286">
        <v>14</v>
      </c>
      <c r="M76" s="275">
        <v>6740120040</v>
      </c>
      <c r="N76" s="284">
        <v>244</v>
      </c>
      <c r="O76" s="283">
        <v>3250</v>
      </c>
      <c r="P76" s="283">
        <v>15000</v>
      </c>
      <c r="Q76" s="274">
        <v>15000</v>
      </c>
    </row>
    <row r="77" spans="1:17" ht="15" customHeight="1" x14ac:dyDescent="0.25">
      <c r="A77" s="624" t="s">
        <v>234</v>
      </c>
      <c r="B77" s="625"/>
      <c r="C77" s="625"/>
      <c r="D77" s="625"/>
      <c r="E77" s="625"/>
      <c r="F77" s="625"/>
      <c r="G77" s="625"/>
      <c r="H77" s="625"/>
      <c r="I77" s="626"/>
      <c r="J77" s="282">
        <v>137</v>
      </c>
      <c r="K77" s="295">
        <v>4</v>
      </c>
      <c r="L77" s="295">
        <v>0</v>
      </c>
      <c r="M77" s="280">
        <v>0</v>
      </c>
      <c r="N77" s="294">
        <v>0</v>
      </c>
      <c r="O77" s="293">
        <f>O78</f>
        <v>3112851.4</v>
      </c>
      <c r="P77" s="293">
        <f>P78</f>
        <v>1575000</v>
      </c>
      <c r="Q77" s="292">
        <f>Q78</f>
        <v>1636000</v>
      </c>
    </row>
    <row r="78" spans="1:17" ht="17.25" customHeight="1" x14ac:dyDescent="0.25">
      <c r="A78" s="290"/>
      <c r="B78" s="289"/>
      <c r="C78" s="579" t="s">
        <v>233</v>
      </c>
      <c r="D78" s="580"/>
      <c r="E78" s="580"/>
      <c r="F78" s="580"/>
      <c r="G78" s="580"/>
      <c r="H78" s="580"/>
      <c r="I78" s="581"/>
      <c r="J78" s="282">
        <v>137</v>
      </c>
      <c r="K78" s="295">
        <v>4</v>
      </c>
      <c r="L78" s="295">
        <v>9</v>
      </c>
      <c r="M78" s="280">
        <v>0</v>
      </c>
      <c r="N78" s="294">
        <v>0</v>
      </c>
      <c r="O78" s="293">
        <f>O81</f>
        <v>3112851.4</v>
      </c>
      <c r="P78" s="293">
        <f>P81</f>
        <v>1575000</v>
      </c>
      <c r="Q78" s="292">
        <f>Q81</f>
        <v>1636000</v>
      </c>
    </row>
    <row r="79" spans="1:17" ht="78" customHeight="1" x14ac:dyDescent="0.25">
      <c r="A79" s="290"/>
      <c r="B79" s="289"/>
      <c r="C79" s="291"/>
      <c r="D79" s="566" t="s">
        <v>279</v>
      </c>
      <c r="E79" s="567"/>
      <c r="F79" s="567"/>
      <c r="G79" s="567"/>
      <c r="H79" s="567"/>
      <c r="I79" s="568"/>
      <c r="J79" s="276">
        <v>137</v>
      </c>
      <c r="K79" s="286">
        <v>4</v>
      </c>
      <c r="L79" s="286">
        <v>9</v>
      </c>
      <c r="M79" s="275">
        <v>6700000000</v>
      </c>
      <c r="N79" s="284">
        <v>0</v>
      </c>
      <c r="O79" s="283">
        <f>O81</f>
        <v>3112851.4</v>
      </c>
      <c r="P79" s="283">
        <f>P81</f>
        <v>1575000</v>
      </c>
      <c r="Q79" s="274">
        <f>Q81</f>
        <v>1636000</v>
      </c>
    </row>
    <row r="80" spans="1:17" x14ac:dyDescent="0.25">
      <c r="A80" s="290"/>
      <c r="B80" s="289"/>
      <c r="C80" s="288"/>
      <c r="D80" s="566" t="s">
        <v>269</v>
      </c>
      <c r="E80" s="567"/>
      <c r="F80" s="567"/>
      <c r="G80" s="567"/>
      <c r="H80" s="567"/>
      <c r="I80" s="568"/>
      <c r="J80" s="276">
        <v>137</v>
      </c>
      <c r="K80" s="317">
        <v>4</v>
      </c>
      <c r="L80" s="286">
        <v>9</v>
      </c>
      <c r="M80" s="275">
        <v>6740000000</v>
      </c>
      <c r="N80" s="284">
        <v>0</v>
      </c>
      <c r="O80" s="283">
        <f>O81</f>
        <v>3112851.4</v>
      </c>
      <c r="P80" s="283">
        <f>P81</f>
        <v>1575000</v>
      </c>
      <c r="Q80" s="274">
        <f>Q81</f>
        <v>1636000</v>
      </c>
    </row>
    <row r="81" spans="1:17" ht="33.75" customHeight="1" x14ac:dyDescent="0.25">
      <c r="A81" s="290"/>
      <c r="B81" s="289"/>
      <c r="C81" s="288"/>
      <c r="D81" s="566" t="s">
        <v>284</v>
      </c>
      <c r="E81" s="567"/>
      <c r="F81" s="567"/>
      <c r="G81" s="567"/>
      <c r="H81" s="567"/>
      <c r="I81" s="568"/>
      <c r="J81" s="276">
        <v>137</v>
      </c>
      <c r="K81" s="286">
        <v>4</v>
      </c>
      <c r="L81" s="286">
        <v>9</v>
      </c>
      <c r="M81" s="275">
        <v>6740200000</v>
      </c>
      <c r="N81" s="284">
        <v>0</v>
      </c>
      <c r="O81" s="283">
        <f>O83</f>
        <v>3112851.4</v>
      </c>
      <c r="P81" s="283">
        <f>P83</f>
        <v>1575000</v>
      </c>
      <c r="Q81" s="274">
        <f>Q83</f>
        <v>1636000</v>
      </c>
    </row>
    <row r="82" spans="1:17" ht="44.25" customHeight="1" x14ac:dyDescent="0.25">
      <c r="A82" s="290"/>
      <c r="B82" s="289"/>
      <c r="C82" s="288"/>
      <c r="D82" s="576" t="s">
        <v>283</v>
      </c>
      <c r="E82" s="577"/>
      <c r="F82" s="577"/>
      <c r="G82" s="577"/>
      <c r="H82" s="577"/>
      <c r="I82" s="578"/>
      <c r="J82" s="276">
        <v>137</v>
      </c>
      <c r="K82" s="286">
        <v>4</v>
      </c>
      <c r="L82" s="286">
        <v>9</v>
      </c>
      <c r="M82" s="275">
        <v>6740295280</v>
      </c>
      <c r="N82" s="284">
        <v>0</v>
      </c>
      <c r="O82" s="283">
        <f>O83</f>
        <v>3112851.4</v>
      </c>
      <c r="P82" s="283">
        <f>P83</f>
        <v>1575000</v>
      </c>
      <c r="Q82" s="274">
        <f>Q83</f>
        <v>1636000</v>
      </c>
    </row>
    <row r="83" spans="1:17" ht="47.25" customHeight="1" x14ac:dyDescent="0.25">
      <c r="A83" s="290"/>
      <c r="B83" s="289"/>
      <c r="C83" s="288"/>
      <c r="D83" s="297"/>
      <c r="E83" s="563" t="s">
        <v>258</v>
      </c>
      <c r="F83" s="564"/>
      <c r="G83" s="564"/>
      <c r="H83" s="564"/>
      <c r="I83" s="565"/>
      <c r="J83" s="276">
        <v>137</v>
      </c>
      <c r="K83" s="286">
        <v>4</v>
      </c>
      <c r="L83" s="286">
        <v>9</v>
      </c>
      <c r="M83" s="275">
        <v>6740295280</v>
      </c>
      <c r="N83" s="284" t="s">
        <v>276</v>
      </c>
      <c r="O83" s="283">
        <f>O84+O85</f>
        <v>3112851.4</v>
      </c>
      <c r="P83" s="283">
        <f>P84+P85</f>
        <v>1575000</v>
      </c>
      <c r="Q83" s="274">
        <f>Q84+Q85</f>
        <v>1636000</v>
      </c>
    </row>
    <row r="84" spans="1:17" ht="21" customHeight="1" x14ac:dyDescent="0.25">
      <c r="A84" s="290"/>
      <c r="B84" s="289"/>
      <c r="C84" s="288"/>
      <c r="D84" s="297"/>
      <c r="E84" s="582" t="s">
        <v>318</v>
      </c>
      <c r="F84" s="582"/>
      <c r="G84" s="582"/>
      <c r="H84" s="582"/>
      <c r="I84" s="582"/>
      <c r="J84" s="276">
        <v>137</v>
      </c>
      <c r="K84" s="286">
        <v>4</v>
      </c>
      <c r="L84" s="286">
        <v>9</v>
      </c>
      <c r="M84" s="275">
        <v>6740295280</v>
      </c>
      <c r="N84" s="284">
        <v>244</v>
      </c>
      <c r="O84" s="283">
        <v>2558382.5699999998</v>
      </c>
      <c r="P84" s="283">
        <v>1085000</v>
      </c>
      <c r="Q84" s="274">
        <v>1136000</v>
      </c>
    </row>
    <row r="85" spans="1:17" ht="19.5" customHeight="1" x14ac:dyDescent="0.25">
      <c r="A85" s="298"/>
      <c r="B85" s="289"/>
      <c r="C85" s="288"/>
      <c r="D85" s="297"/>
      <c r="E85" s="563" t="s">
        <v>320</v>
      </c>
      <c r="F85" s="564"/>
      <c r="G85" s="564"/>
      <c r="H85" s="564"/>
      <c r="I85" s="565"/>
      <c r="J85" s="276">
        <v>137</v>
      </c>
      <c r="K85" s="286">
        <v>4</v>
      </c>
      <c r="L85" s="286">
        <v>9</v>
      </c>
      <c r="M85" s="275">
        <v>6740295280</v>
      </c>
      <c r="N85" s="284">
        <v>247</v>
      </c>
      <c r="O85" s="283">
        <v>554468.82999999996</v>
      </c>
      <c r="P85" s="283">
        <v>490000</v>
      </c>
      <c r="Q85" s="274">
        <v>500000</v>
      </c>
    </row>
    <row r="86" spans="1:17" ht="31.5" customHeight="1" x14ac:dyDescent="0.25">
      <c r="A86" s="624" t="s">
        <v>232</v>
      </c>
      <c r="B86" s="625"/>
      <c r="C86" s="625"/>
      <c r="D86" s="625"/>
      <c r="E86" s="625"/>
      <c r="F86" s="625"/>
      <c r="G86" s="625"/>
      <c r="H86" s="625"/>
      <c r="I86" s="626"/>
      <c r="J86" s="282">
        <v>137</v>
      </c>
      <c r="K86" s="295">
        <v>5</v>
      </c>
      <c r="L86" s="295">
        <v>0</v>
      </c>
      <c r="M86" s="280">
        <v>0</v>
      </c>
      <c r="N86" s="294">
        <v>0</v>
      </c>
      <c r="O86" s="293">
        <f>O87</f>
        <v>5647685.5099999998</v>
      </c>
      <c r="P86" s="293">
        <f>P87</f>
        <v>3986965.61</v>
      </c>
      <c r="Q86" s="292">
        <f>Q87</f>
        <v>3758340.61</v>
      </c>
    </row>
    <row r="87" spans="1:17" ht="21.75" customHeight="1" x14ac:dyDescent="0.25">
      <c r="A87" s="290"/>
      <c r="B87" s="289"/>
      <c r="C87" s="579" t="s">
        <v>231</v>
      </c>
      <c r="D87" s="580"/>
      <c r="E87" s="580"/>
      <c r="F87" s="580"/>
      <c r="G87" s="580"/>
      <c r="H87" s="580"/>
      <c r="I87" s="581"/>
      <c r="J87" s="282">
        <v>137</v>
      </c>
      <c r="K87" s="295">
        <v>5</v>
      </c>
      <c r="L87" s="295">
        <v>3</v>
      </c>
      <c r="M87" s="280">
        <v>0</v>
      </c>
      <c r="N87" s="294">
        <v>0</v>
      </c>
      <c r="O87" s="293">
        <f>O88</f>
        <v>5647685.5099999998</v>
      </c>
      <c r="P87" s="293">
        <f>P90</f>
        <v>3986965.61</v>
      </c>
      <c r="Q87" s="292">
        <f>Q90</f>
        <v>3758340.61</v>
      </c>
    </row>
    <row r="88" spans="1:17" ht="78" customHeight="1" x14ac:dyDescent="0.25">
      <c r="A88" s="290"/>
      <c r="B88" s="289"/>
      <c r="C88" s="291"/>
      <c r="D88" s="566" t="s">
        <v>279</v>
      </c>
      <c r="E88" s="567"/>
      <c r="F88" s="567"/>
      <c r="G88" s="567"/>
      <c r="H88" s="567"/>
      <c r="I88" s="568"/>
      <c r="J88" s="276">
        <v>137</v>
      </c>
      <c r="K88" s="286">
        <v>5</v>
      </c>
      <c r="L88" s="286">
        <v>3</v>
      </c>
      <c r="M88" s="275">
        <v>6700000000</v>
      </c>
      <c r="N88" s="284">
        <v>0</v>
      </c>
      <c r="O88" s="283">
        <f>O90</f>
        <v>5647685.5099999998</v>
      </c>
      <c r="P88" s="283">
        <f>P90</f>
        <v>3986965.61</v>
      </c>
      <c r="Q88" s="274">
        <f>Q90</f>
        <v>3758340.61</v>
      </c>
    </row>
    <row r="89" spans="1:17" x14ac:dyDescent="0.25">
      <c r="A89" s="290"/>
      <c r="B89" s="289"/>
      <c r="C89" s="288"/>
      <c r="D89" s="566" t="s">
        <v>269</v>
      </c>
      <c r="E89" s="567"/>
      <c r="F89" s="567"/>
      <c r="G89" s="567"/>
      <c r="H89" s="567"/>
      <c r="I89" s="568"/>
      <c r="J89" s="276">
        <v>137</v>
      </c>
      <c r="K89" s="317">
        <v>5</v>
      </c>
      <c r="L89" s="286">
        <v>3</v>
      </c>
      <c r="M89" s="275">
        <v>6740000000</v>
      </c>
      <c r="N89" s="284">
        <v>0</v>
      </c>
      <c r="O89" s="283">
        <f t="shared" ref="O89:Q92" si="5">O90</f>
        <v>5647685.5099999998</v>
      </c>
      <c r="P89" s="283">
        <f t="shared" si="5"/>
        <v>3986965.61</v>
      </c>
      <c r="Q89" s="274">
        <f t="shared" si="5"/>
        <v>3758340.61</v>
      </c>
    </row>
    <row r="90" spans="1:17" ht="53.25" customHeight="1" x14ac:dyDescent="0.25">
      <c r="A90" s="290"/>
      <c r="B90" s="289"/>
      <c r="C90" s="288"/>
      <c r="D90" s="566" t="s">
        <v>282</v>
      </c>
      <c r="E90" s="567"/>
      <c r="F90" s="567"/>
      <c r="G90" s="567"/>
      <c r="H90" s="567"/>
      <c r="I90" s="568"/>
      <c r="J90" s="276">
        <v>137</v>
      </c>
      <c r="K90" s="286">
        <v>5</v>
      </c>
      <c r="L90" s="286">
        <v>3</v>
      </c>
      <c r="M90" s="275">
        <v>6740300000</v>
      </c>
      <c r="N90" s="284">
        <v>0</v>
      </c>
      <c r="O90" s="283">
        <f t="shared" si="5"/>
        <v>5647685.5099999998</v>
      </c>
      <c r="P90" s="283">
        <f t="shared" si="5"/>
        <v>3986965.61</v>
      </c>
      <c r="Q90" s="274">
        <f t="shared" si="5"/>
        <v>3758340.61</v>
      </c>
    </row>
    <row r="91" spans="1:17" ht="27.75" customHeight="1" x14ac:dyDescent="0.25">
      <c r="A91" s="290"/>
      <c r="B91" s="289"/>
      <c r="C91" s="288"/>
      <c r="D91" s="566" t="s">
        <v>281</v>
      </c>
      <c r="E91" s="567"/>
      <c r="F91" s="567"/>
      <c r="G91" s="567"/>
      <c r="H91" s="567"/>
      <c r="I91" s="568"/>
      <c r="J91" s="276">
        <v>137</v>
      </c>
      <c r="K91" s="286">
        <v>5</v>
      </c>
      <c r="L91" s="286">
        <v>3</v>
      </c>
      <c r="M91" s="275">
        <v>6740395310</v>
      </c>
      <c r="N91" s="284">
        <v>0</v>
      </c>
      <c r="O91" s="283">
        <f t="shared" si="5"/>
        <v>5647685.5099999998</v>
      </c>
      <c r="P91" s="283">
        <f t="shared" si="5"/>
        <v>3986965.61</v>
      </c>
      <c r="Q91" s="274">
        <f t="shared" si="5"/>
        <v>3758340.61</v>
      </c>
    </row>
    <row r="92" spans="1:17" ht="48.75" customHeight="1" x14ac:dyDescent="0.25">
      <c r="A92" s="290"/>
      <c r="B92" s="289"/>
      <c r="C92" s="288"/>
      <c r="D92" s="297"/>
      <c r="E92" s="297"/>
      <c r="F92" s="563" t="s">
        <v>258</v>
      </c>
      <c r="G92" s="564"/>
      <c r="H92" s="564"/>
      <c r="I92" s="565"/>
      <c r="J92" s="276">
        <v>137</v>
      </c>
      <c r="K92" s="286">
        <v>5</v>
      </c>
      <c r="L92" s="286">
        <v>3</v>
      </c>
      <c r="M92" s="275">
        <v>6740395310</v>
      </c>
      <c r="N92" s="284" t="s">
        <v>276</v>
      </c>
      <c r="O92" s="283">
        <f t="shared" si="5"/>
        <v>5647685.5099999998</v>
      </c>
      <c r="P92" s="283">
        <f t="shared" si="5"/>
        <v>3986965.61</v>
      </c>
      <c r="Q92" s="274">
        <f t="shared" si="5"/>
        <v>3758340.61</v>
      </c>
    </row>
    <row r="93" spans="1:17" ht="21.75" customHeight="1" x14ac:dyDescent="0.25">
      <c r="A93" s="290"/>
      <c r="B93" s="289"/>
      <c r="C93" s="288"/>
      <c r="D93" s="297"/>
      <c r="E93" s="297"/>
      <c r="F93" s="582" t="s">
        <v>318</v>
      </c>
      <c r="G93" s="582"/>
      <c r="H93" s="582"/>
      <c r="I93" s="582"/>
      <c r="J93" s="276">
        <v>137</v>
      </c>
      <c r="K93" s="286">
        <v>5</v>
      </c>
      <c r="L93" s="286">
        <v>3</v>
      </c>
      <c r="M93" s="275">
        <v>6740395310</v>
      </c>
      <c r="N93" s="284">
        <v>244</v>
      </c>
      <c r="O93" s="283">
        <v>5647685.5099999998</v>
      </c>
      <c r="P93" s="316">
        <v>3986965.61</v>
      </c>
      <c r="Q93" s="315">
        <v>3758340.61</v>
      </c>
    </row>
    <row r="94" spans="1:17" ht="15" customHeight="1" x14ac:dyDescent="0.25">
      <c r="A94" s="593" t="s">
        <v>230</v>
      </c>
      <c r="B94" s="594"/>
      <c r="C94" s="594"/>
      <c r="D94" s="594"/>
      <c r="E94" s="594"/>
      <c r="F94" s="594"/>
      <c r="G94" s="594"/>
      <c r="H94" s="594"/>
      <c r="I94" s="595"/>
      <c r="J94" s="314">
        <v>137</v>
      </c>
      <c r="K94" s="313">
        <v>8</v>
      </c>
      <c r="L94" s="313">
        <v>0</v>
      </c>
      <c r="M94" s="312">
        <v>0</v>
      </c>
      <c r="N94" s="311">
        <v>0</v>
      </c>
      <c r="O94" s="310">
        <f t="shared" ref="O94:Q95" si="6">O95</f>
        <v>4127449.42</v>
      </c>
      <c r="P94" s="310">
        <f t="shared" si="6"/>
        <v>3988300</v>
      </c>
      <c r="Q94" s="309">
        <f t="shared" si="6"/>
        <v>3998300</v>
      </c>
    </row>
    <row r="95" spans="1:17" ht="15" customHeight="1" x14ac:dyDescent="0.25">
      <c r="A95" s="308"/>
      <c r="B95" s="307"/>
      <c r="C95" s="596" t="s">
        <v>280</v>
      </c>
      <c r="D95" s="597"/>
      <c r="E95" s="597"/>
      <c r="F95" s="597"/>
      <c r="G95" s="597"/>
      <c r="H95" s="597"/>
      <c r="I95" s="598"/>
      <c r="J95" s="306">
        <v>137</v>
      </c>
      <c r="K95" s="295">
        <v>8</v>
      </c>
      <c r="L95" s="295">
        <v>1</v>
      </c>
      <c r="M95" s="305">
        <v>0</v>
      </c>
      <c r="N95" s="304">
        <v>0</v>
      </c>
      <c r="O95" s="293">
        <f t="shared" si="6"/>
        <v>4127449.42</v>
      </c>
      <c r="P95" s="293">
        <f t="shared" si="6"/>
        <v>3988300</v>
      </c>
      <c r="Q95" s="292">
        <f t="shared" si="6"/>
        <v>3998300</v>
      </c>
    </row>
    <row r="96" spans="1:17" ht="78" customHeight="1" x14ac:dyDescent="0.25">
      <c r="A96" s="290"/>
      <c r="B96" s="289"/>
      <c r="C96" s="291"/>
      <c r="D96" s="566" t="s">
        <v>279</v>
      </c>
      <c r="E96" s="567"/>
      <c r="F96" s="567"/>
      <c r="G96" s="567"/>
      <c r="H96" s="567"/>
      <c r="I96" s="568"/>
      <c r="J96" s="276">
        <v>137</v>
      </c>
      <c r="K96" s="286">
        <v>8</v>
      </c>
      <c r="L96" s="286">
        <v>1</v>
      </c>
      <c r="M96" s="275">
        <v>6700000000</v>
      </c>
      <c r="N96" s="284">
        <v>0</v>
      </c>
      <c r="O96" s="283">
        <f>O98</f>
        <v>4127449.42</v>
      </c>
      <c r="P96" s="283">
        <f>P98</f>
        <v>3988300</v>
      </c>
      <c r="Q96" s="274">
        <f>Q98</f>
        <v>3998300</v>
      </c>
    </row>
    <row r="97" spans="1:17" x14ac:dyDescent="0.25">
      <c r="A97" s="290"/>
      <c r="B97" s="289"/>
      <c r="C97" s="288"/>
      <c r="D97" s="566" t="s">
        <v>269</v>
      </c>
      <c r="E97" s="567"/>
      <c r="F97" s="567"/>
      <c r="G97" s="567"/>
      <c r="H97" s="567"/>
      <c r="I97" s="568"/>
      <c r="J97" s="276">
        <v>137</v>
      </c>
      <c r="K97" s="286">
        <v>8</v>
      </c>
      <c r="L97" s="286">
        <v>1</v>
      </c>
      <c r="M97" s="275">
        <v>6740000000</v>
      </c>
      <c r="N97" s="284">
        <v>0</v>
      </c>
      <c r="O97" s="283">
        <f>O98</f>
        <v>4127449.42</v>
      </c>
      <c r="P97" s="283">
        <f>P98</f>
        <v>3988300</v>
      </c>
      <c r="Q97" s="274">
        <f>Q98</f>
        <v>3998300</v>
      </c>
    </row>
    <row r="98" spans="1:17" ht="33.75" customHeight="1" x14ac:dyDescent="0.25">
      <c r="A98" s="290"/>
      <c r="B98" s="289"/>
      <c r="C98" s="288"/>
      <c r="D98" s="566" t="s">
        <v>278</v>
      </c>
      <c r="E98" s="567"/>
      <c r="F98" s="567"/>
      <c r="G98" s="567"/>
      <c r="H98" s="567"/>
      <c r="I98" s="568"/>
      <c r="J98" s="276">
        <v>137</v>
      </c>
      <c r="K98" s="286">
        <v>8</v>
      </c>
      <c r="L98" s="286">
        <v>1</v>
      </c>
      <c r="M98" s="275">
        <v>6740400000</v>
      </c>
      <c r="N98" s="284">
        <v>0</v>
      </c>
      <c r="O98" s="283">
        <f>O104+O100+O106</f>
        <v>4127449.42</v>
      </c>
      <c r="P98" s="283">
        <f>P104+P100+P106</f>
        <v>3988300</v>
      </c>
      <c r="Q98" s="274">
        <f>Q104+Q100+Q106</f>
        <v>3998300</v>
      </c>
    </row>
    <row r="99" spans="1:17" ht="54" customHeight="1" x14ac:dyDescent="0.25">
      <c r="A99" s="290"/>
      <c r="B99" s="289"/>
      <c r="C99" s="288"/>
      <c r="D99" s="303"/>
      <c r="E99" s="566" t="s">
        <v>277</v>
      </c>
      <c r="F99" s="567"/>
      <c r="G99" s="567"/>
      <c r="H99" s="567"/>
      <c r="I99" s="568"/>
      <c r="J99" s="276">
        <v>137</v>
      </c>
      <c r="K99" s="286">
        <v>8</v>
      </c>
      <c r="L99" s="286">
        <v>1</v>
      </c>
      <c r="M99" s="275">
        <v>6740495220</v>
      </c>
      <c r="N99" s="284">
        <v>0</v>
      </c>
      <c r="O99" s="283">
        <f>O100</f>
        <v>991349.41999999993</v>
      </c>
      <c r="P99" s="283">
        <f>P100</f>
        <v>985000</v>
      </c>
      <c r="Q99" s="274">
        <f>Q100</f>
        <v>995000</v>
      </c>
    </row>
    <row r="100" spans="1:17" ht="49.5" customHeight="1" x14ac:dyDescent="0.25">
      <c r="A100" s="290"/>
      <c r="B100" s="289"/>
      <c r="C100" s="288"/>
      <c r="D100" s="297"/>
      <c r="E100" s="297"/>
      <c r="F100" s="563" t="s">
        <v>258</v>
      </c>
      <c r="G100" s="564"/>
      <c r="H100" s="564"/>
      <c r="I100" s="565"/>
      <c r="J100" s="276">
        <v>137</v>
      </c>
      <c r="K100" s="286">
        <v>8</v>
      </c>
      <c r="L100" s="286">
        <v>1</v>
      </c>
      <c r="M100" s="275">
        <v>6740495220</v>
      </c>
      <c r="N100" s="284">
        <v>240</v>
      </c>
      <c r="O100" s="283">
        <f>O101+O102</f>
        <v>991349.41999999993</v>
      </c>
      <c r="P100" s="283">
        <f>P101+P102</f>
        <v>985000</v>
      </c>
      <c r="Q100" s="274">
        <f>Q101+Q102</f>
        <v>995000</v>
      </c>
    </row>
    <row r="101" spans="1:17" ht="21" customHeight="1" x14ac:dyDescent="0.25">
      <c r="A101" s="290"/>
      <c r="B101" s="289"/>
      <c r="C101" s="288"/>
      <c r="D101" s="297"/>
      <c r="E101" s="297"/>
      <c r="F101" s="599" t="s">
        <v>318</v>
      </c>
      <c r="G101" s="599"/>
      <c r="H101" s="599"/>
      <c r="I101" s="599"/>
      <c r="J101" s="302">
        <v>137</v>
      </c>
      <c r="K101" s="301">
        <v>8</v>
      </c>
      <c r="L101" s="301">
        <v>1</v>
      </c>
      <c r="M101" s="275">
        <v>6740495220</v>
      </c>
      <c r="N101" s="300">
        <v>244</v>
      </c>
      <c r="O101" s="283">
        <v>625243.38</v>
      </c>
      <c r="P101" s="283">
        <v>600000</v>
      </c>
      <c r="Q101" s="274">
        <v>600000</v>
      </c>
    </row>
    <row r="102" spans="1:17" ht="19.5" customHeight="1" x14ac:dyDescent="0.25">
      <c r="A102" s="290"/>
      <c r="B102" s="289"/>
      <c r="C102" s="288"/>
      <c r="D102" s="297"/>
      <c r="E102" s="297"/>
      <c r="F102" s="600" t="s">
        <v>320</v>
      </c>
      <c r="G102" s="601"/>
      <c r="H102" s="601"/>
      <c r="I102" s="602"/>
      <c r="J102" s="302">
        <v>137</v>
      </c>
      <c r="K102" s="301">
        <v>8</v>
      </c>
      <c r="L102" s="301">
        <v>1</v>
      </c>
      <c r="M102" s="275">
        <v>6740495220</v>
      </c>
      <c r="N102" s="300">
        <v>247</v>
      </c>
      <c r="O102" s="283">
        <v>366106.04</v>
      </c>
      <c r="P102" s="283">
        <v>385000</v>
      </c>
      <c r="Q102" s="274">
        <v>395000</v>
      </c>
    </row>
    <row r="103" spans="1:17" ht="105.75" customHeight="1" x14ac:dyDescent="0.25">
      <c r="A103" s="298"/>
      <c r="B103" s="289"/>
      <c r="C103" s="288"/>
      <c r="D103" s="297"/>
      <c r="E103" s="297"/>
      <c r="F103" s="562" t="s">
        <v>275</v>
      </c>
      <c r="G103" s="562"/>
      <c r="H103" s="562"/>
      <c r="I103" s="562"/>
      <c r="J103" s="276">
        <v>137</v>
      </c>
      <c r="K103" s="286">
        <v>8</v>
      </c>
      <c r="L103" s="286">
        <v>1</v>
      </c>
      <c r="M103" s="299" t="s">
        <v>274</v>
      </c>
      <c r="N103" s="284">
        <v>0</v>
      </c>
      <c r="O103" s="283">
        <f>O104</f>
        <v>2450200</v>
      </c>
      <c r="P103" s="283">
        <f>P104</f>
        <v>3003300</v>
      </c>
      <c r="Q103" s="274">
        <f>Q104</f>
        <v>3003300</v>
      </c>
    </row>
    <row r="104" spans="1:17" x14ac:dyDescent="0.25">
      <c r="A104" s="298"/>
      <c r="B104" s="289"/>
      <c r="C104" s="288"/>
      <c r="D104" s="297"/>
      <c r="E104" s="297"/>
      <c r="F104" s="562" t="s">
        <v>60</v>
      </c>
      <c r="G104" s="592"/>
      <c r="H104" s="592"/>
      <c r="I104" s="592"/>
      <c r="J104" s="276">
        <v>137</v>
      </c>
      <c r="K104" s="286">
        <v>8</v>
      </c>
      <c r="L104" s="286">
        <v>1</v>
      </c>
      <c r="M104" s="299" t="s">
        <v>274</v>
      </c>
      <c r="N104" s="284">
        <v>540</v>
      </c>
      <c r="O104" s="283">
        <v>2450200</v>
      </c>
      <c r="P104" s="283">
        <v>3003300</v>
      </c>
      <c r="Q104" s="274">
        <v>3003300</v>
      </c>
    </row>
    <row r="105" spans="1:17" ht="81.75" customHeight="1" x14ac:dyDescent="0.25">
      <c r="A105" s="298"/>
      <c r="B105" s="289"/>
      <c r="C105" s="288"/>
      <c r="D105" s="297"/>
      <c r="E105" s="297"/>
      <c r="F105" s="563" t="s">
        <v>273</v>
      </c>
      <c r="G105" s="564"/>
      <c r="H105" s="564"/>
      <c r="I105" s="565"/>
      <c r="J105" s="276">
        <v>137</v>
      </c>
      <c r="K105" s="286">
        <v>8</v>
      </c>
      <c r="L105" s="286">
        <v>1</v>
      </c>
      <c r="M105" s="296" t="s">
        <v>272</v>
      </c>
      <c r="N105" s="284">
        <v>0</v>
      </c>
      <c r="O105" s="283">
        <f>O106</f>
        <v>685900</v>
      </c>
      <c r="P105" s="283">
        <v>0</v>
      </c>
      <c r="Q105" s="274">
        <v>0</v>
      </c>
    </row>
    <row r="106" spans="1:17" ht="21.75" customHeight="1" x14ac:dyDescent="0.25">
      <c r="A106" s="298"/>
      <c r="B106" s="289"/>
      <c r="C106" s="288"/>
      <c r="D106" s="297"/>
      <c r="E106" s="297"/>
      <c r="F106" s="589" t="s">
        <v>60</v>
      </c>
      <c r="G106" s="590"/>
      <c r="H106" s="590"/>
      <c r="I106" s="591"/>
      <c r="J106" s="276">
        <v>137</v>
      </c>
      <c r="K106" s="286">
        <v>8</v>
      </c>
      <c r="L106" s="286">
        <v>1</v>
      </c>
      <c r="M106" s="296" t="s">
        <v>272</v>
      </c>
      <c r="N106" s="284">
        <v>540</v>
      </c>
      <c r="O106" s="283">
        <v>685900</v>
      </c>
      <c r="P106" s="283">
        <v>0</v>
      </c>
      <c r="Q106" s="274">
        <v>0</v>
      </c>
    </row>
    <row r="107" spans="1:17" ht="18" customHeight="1" x14ac:dyDescent="0.25">
      <c r="A107" s="586" t="s">
        <v>271</v>
      </c>
      <c r="B107" s="587"/>
      <c r="C107" s="587"/>
      <c r="D107" s="587"/>
      <c r="E107" s="587"/>
      <c r="F107" s="587"/>
      <c r="G107" s="587"/>
      <c r="H107" s="587"/>
      <c r="I107" s="588"/>
      <c r="J107" s="282">
        <v>137</v>
      </c>
      <c r="K107" s="295">
        <v>10</v>
      </c>
      <c r="L107" s="295">
        <v>0</v>
      </c>
      <c r="M107" s="280">
        <v>0</v>
      </c>
      <c r="N107" s="294">
        <v>0</v>
      </c>
      <c r="O107" s="293">
        <f>O111</f>
        <v>274678.8</v>
      </c>
      <c r="P107" s="293">
        <f>P108</f>
        <v>192000</v>
      </c>
      <c r="Q107" s="292">
        <f>Q108</f>
        <v>192000</v>
      </c>
    </row>
    <row r="108" spans="1:17" ht="18" customHeight="1" x14ac:dyDescent="0.25">
      <c r="A108" s="273"/>
      <c r="B108" s="273"/>
      <c r="C108" s="273"/>
      <c r="D108" s="273"/>
      <c r="E108" s="273"/>
      <c r="F108" s="616" t="s">
        <v>270</v>
      </c>
      <c r="G108" s="617"/>
      <c r="H108" s="617"/>
      <c r="I108" s="617"/>
      <c r="J108" s="282">
        <v>137</v>
      </c>
      <c r="K108" s="295">
        <v>10</v>
      </c>
      <c r="L108" s="295">
        <v>1</v>
      </c>
      <c r="M108" s="280">
        <v>0</v>
      </c>
      <c r="N108" s="294">
        <v>0</v>
      </c>
      <c r="O108" s="293">
        <f>O114</f>
        <v>274678.8</v>
      </c>
      <c r="P108" s="293">
        <f>P114</f>
        <v>192000</v>
      </c>
      <c r="Q108" s="292">
        <f>Q114</f>
        <v>192000</v>
      </c>
    </row>
    <row r="109" spans="1:17" ht="78" customHeight="1" x14ac:dyDescent="0.25">
      <c r="A109" s="290"/>
      <c r="B109" s="289"/>
      <c r="C109" s="291"/>
      <c r="D109" s="566" t="s">
        <v>279</v>
      </c>
      <c r="E109" s="567"/>
      <c r="F109" s="567"/>
      <c r="G109" s="567"/>
      <c r="H109" s="567"/>
      <c r="I109" s="568"/>
      <c r="J109" s="276">
        <v>137</v>
      </c>
      <c r="K109" s="286">
        <v>10</v>
      </c>
      <c r="L109" s="286">
        <v>1</v>
      </c>
      <c r="M109" s="275">
        <v>6700000000</v>
      </c>
      <c r="N109" s="284">
        <v>0</v>
      </c>
      <c r="O109" s="283">
        <f>O111</f>
        <v>274678.8</v>
      </c>
      <c r="P109" s="283">
        <f>P111</f>
        <v>192000</v>
      </c>
      <c r="Q109" s="274">
        <f>Q111</f>
        <v>192000</v>
      </c>
    </row>
    <row r="110" spans="1:17" x14ac:dyDescent="0.25">
      <c r="A110" s="290"/>
      <c r="B110" s="289"/>
      <c r="C110" s="288"/>
      <c r="D110" s="566" t="s">
        <v>269</v>
      </c>
      <c r="E110" s="567"/>
      <c r="F110" s="567"/>
      <c r="G110" s="567"/>
      <c r="H110" s="567"/>
      <c r="I110" s="568"/>
      <c r="J110" s="276">
        <v>137</v>
      </c>
      <c r="K110" s="286">
        <v>10</v>
      </c>
      <c r="L110" s="286">
        <v>1</v>
      </c>
      <c r="M110" s="275">
        <v>6740000000</v>
      </c>
      <c r="N110" s="284">
        <v>0</v>
      </c>
      <c r="O110" s="283">
        <f t="shared" ref="O110:Q111" si="7">O111</f>
        <v>274678.8</v>
      </c>
      <c r="P110" s="283">
        <f t="shared" si="7"/>
        <v>192000</v>
      </c>
      <c r="Q110" s="274">
        <f t="shared" si="7"/>
        <v>192000</v>
      </c>
    </row>
    <row r="111" spans="1:17" ht="33.75" customHeight="1" x14ac:dyDescent="0.25">
      <c r="A111" s="290"/>
      <c r="B111" s="289"/>
      <c r="C111" s="288"/>
      <c r="D111" s="566" t="s">
        <v>268</v>
      </c>
      <c r="E111" s="567"/>
      <c r="F111" s="567"/>
      <c r="G111" s="567"/>
      <c r="H111" s="567"/>
      <c r="I111" s="568"/>
      <c r="J111" s="276">
        <v>137</v>
      </c>
      <c r="K111" s="286">
        <v>10</v>
      </c>
      <c r="L111" s="286">
        <v>1</v>
      </c>
      <c r="M111" s="275">
        <v>6740500000</v>
      </c>
      <c r="N111" s="284">
        <v>0</v>
      </c>
      <c r="O111" s="283">
        <f t="shared" si="7"/>
        <v>274678.8</v>
      </c>
      <c r="P111" s="283">
        <f t="shared" si="7"/>
        <v>192000</v>
      </c>
      <c r="Q111" s="274">
        <f t="shared" si="7"/>
        <v>192000</v>
      </c>
    </row>
    <row r="112" spans="1:17" ht="35.25" customHeight="1" x14ac:dyDescent="0.25">
      <c r="A112" s="273"/>
      <c r="B112" s="273"/>
      <c r="C112" s="287"/>
      <c r="D112" s="610" t="s">
        <v>267</v>
      </c>
      <c r="E112" s="611"/>
      <c r="F112" s="611"/>
      <c r="G112" s="611"/>
      <c r="H112" s="611"/>
      <c r="I112" s="612"/>
      <c r="J112" s="276">
        <v>137</v>
      </c>
      <c r="K112" s="286">
        <v>10</v>
      </c>
      <c r="L112" s="286">
        <v>1</v>
      </c>
      <c r="M112" s="285">
        <v>6740525050</v>
      </c>
      <c r="N112" s="284">
        <v>0</v>
      </c>
      <c r="O112" s="283">
        <f>O114</f>
        <v>274678.8</v>
      </c>
      <c r="P112" s="283">
        <f>P114</f>
        <v>192000</v>
      </c>
      <c r="Q112" s="274">
        <f>Q114</f>
        <v>192000</v>
      </c>
    </row>
    <row r="113" spans="1:17" ht="32.25" customHeight="1" x14ac:dyDescent="0.25">
      <c r="A113" s="273"/>
      <c r="B113" s="273"/>
      <c r="C113" s="287"/>
      <c r="D113" s="287"/>
      <c r="E113" s="613" t="s">
        <v>266</v>
      </c>
      <c r="F113" s="614"/>
      <c r="G113" s="614"/>
      <c r="H113" s="614"/>
      <c r="I113" s="615"/>
      <c r="J113" s="276">
        <v>137</v>
      </c>
      <c r="K113" s="286">
        <v>10</v>
      </c>
      <c r="L113" s="286">
        <v>1</v>
      </c>
      <c r="M113" s="285">
        <v>6740525050</v>
      </c>
      <c r="N113" s="284">
        <v>310</v>
      </c>
      <c r="O113" s="283">
        <f>O114</f>
        <v>274678.8</v>
      </c>
      <c r="P113" s="283">
        <f>P114</f>
        <v>192000</v>
      </c>
      <c r="Q113" s="274">
        <f>Q114</f>
        <v>192000</v>
      </c>
    </row>
    <row r="114" spans="1:17" ht="18" customHeight="1" x14ac:dyDescent="0.25">
      <c r="A114" s="273"/>
      <c r="B114" s="273"/>
      <c r="C114" s="273"/>
      <c r="D114" s="610" t="s">
        <v>319</v>
      </c>
      <c r="E114" s="611"/>
      <c r="F114" s="611"/>
      <c r="G114" s="611"/>
      <c r="H114" s="611"/>
      <c r="I114" s="612"/>
      <c r="J114" s="276">
        <v>137</v>
      </c>
      <c r="K114" s="286">
        <v>10</v>
      </c>
      <c r="L114" s="286">
        <v>1</v>
      </c>
      <c r="M114" s="285">
        <v>6740525050</v>
      </c>
      <c r="N114" s="284">
        <v>312</v>
      </c>
      <c r="O114" s="283">
        <v>274678.8</v>
      </c>
      <c r="P114" s="283">
        <v>192000</v>
      </c>
      <c r="Q114" s="274">
        <v>192000</v>
      </c>
    </row>
    <row r="115" spans="1:17" ht="18" customHeight="1" x14ac:dyDescent="0.25">
      <c r="A115" s="586" t="s">
        <v>226</v>
      </c>
      <c r="B115" s="587"/>
      <c r="C115" s="587"/>
      <c r="D115" s="587"/>
      <c r="E115" s="587"/>
      <c r="F115" s="587"/>
      <c r="G115" s="587"/>
      <c r="H115" s="587"/>
      <c r="I115" s="588"/>
      <c r="J115" s="282">
        <v>137</v>
      </c>
      <c r="K115" s="281">
        <v>11</v>
      </c>
      <c r="L115" s="281">
        <v>0</v>
      </c>
      <c r="M115" s="280">
        <v>0</v>
      </c>
      <c r="N115" s="279">
        <v>0</v>
      </c>
      <c r="O115" s="278">
        <f t="shared" ref="O115:Q118" si="8">O116</f>
        <v>1006635</v>
      </c>
      <c r="P115" s="278">
        <f t="shared" si="8"/>
        <v>0</v>
      </c>
      <c r="Q115" s="277">
        <f t="shared" si="8"/>
        <v>0</v>
      </c>
    </row>
    <row r="116" spans="1:17" ht="18" customHeight="1" x14ac:dyDescent="0.25">
      <c r="A116" s="273"/>
      <c r="B116" s="273"/>
      <c r="C116" s="586" t="s">
        <v>225</v>
      </c>
      <c r="D116" s="587"/>
      <c r="E116" s="587"/>
      <c r="F116" s="587"/>
      <c r="G116" s="587"/>
      <c r="H116" s="587"/>
      <c r="I116" s="588"/>
      <c r="J116" s="282">
        <v>137</v>
      </c>
      <c r="K116" s="281">
        <v>11</v>
      </c>
      <c r="L116" s="281">
        <v>1</v>
      </c>
      <c r="M116" s="280">
        <v>0</v>
      </c>
      <c r="N116" s="279">
        <v>0</v>
      </c>
      <c r="O116" s="278">
        <f t="shared" si="8"/>
        <v>1006635</v>
      </c>
      <c r="P116" s="278">
        <f t="shared" si="8"/>
        <v>0</v>
      </c>
      <c r="Q116" s="277">
        <f t="shared" si="8"/>
        <v>0</v>
      </c>
    </row>
    <row r="117" spans="1:17" ht="80.25" customHeight="1" x14ac:dyDescent="0.25">
      <c r="A117" s="273"/>
      <c r="B117" s="273"/>
      <c r="C117" s="273"/>
      <c r="D117" s="610" t="s">
        <v>279</v>
      </c>
      <c r="E117" s="611"/>
      <c r="F117" s="611"/>
      <c r="G117" s="611"/>
      <c r="H117" s="611"/>
      <c r="I117" s="612"/>
      <c r="J117" s="276">
        <v>137</v>
      </c>
      <c r="K117" s="270">
        <v>11</v>
      </c>
      <c r="L117" s="270">
        <v>1</v>
      </c>
      <c r="M117" s="275">
        <v>6700000000</v>
      </c>
      <c r="N117" s="268">
        <v>0</v>
      </c>
      <c r="O117" s="267">
        <f t="shared" si="8"/>
        <v>1006635</v>
      </c>
      <c r="P117" s="267">
        <f t="shared" si="8"/>
        <v>0</v>
      </c>
      <c r="Q117" s="267">
        <f t="shared" si="8"/>
        <v>0</v>
      </c>
    </row>
    <row r="118" spans="1:17" ht="36.75" customHeight="1" x14ac:dyDescent="0.25">
      <c r="A118" s="273"/>
      <c r="B118" s="273"/>
      <c r="C118" s="273"/>
      <c r="D118" s="600" t="s">
        <v>264</v>
      </c>
      <c r="E118" s="601"/>
      <c r="F118" s="601"/>
      <c r="G118" s="601"/>
      <c r="H118" s="601"/>
      <c r="I118" s="602"/>
      <c r="J118" s="271">
        <v>137</v>
      </c>
      <c r="K118" s="270">
        <v>11</v>
      </c>
      <c r="L118" s="270">
        <v>1</v>
      </c>
      <c r="M118" s="269">
        <v>6750000000</v>
      </c>
      <c r="N118" s="268">
        <v>0</v>
      </c>
      <c r="O118" s="267">
        <f t="shared" si="8"/>
        <v>1006635</v>
      </c>
      <c r="P118" s="267">
        <f t="shared" si="8"/>
        <v>0</v>
      </c>
      <c r="Q118" s="274">
        <f t="shared" si="8"/>
        <v>0</v>
      </c>
    </row>
    <row r="119" spans="1:17" ht="65.25" customHeight="1" x14ac:dyDescent="0.25">
      <c r="A119" s="273"/>
      <c r="B119" s="273"/>
      <c r="C119" s="273"/>
      <c r="D119" s="600" t="s">
        <v>263</v>
      </c>
      <c r="E119" s="601"/>
      <c r="F119" s="601"/>
      <c r="G119" s="601"/>
      <c r="H119" s="601"/>
      <c r="I119" s="602"/>
      <c r="J119" s="271">
        <v>137</v>
      </c>
      <c r="K119" s="270">
        <v>11</v>
      </c>
      <c r="L119" s="270">
        <v>1</v>
      </c>
      <c r="M119" s="269" t="s">
        <v>262</v>
      </c>
      <c r="N119" s="268">
        <v>0</v>
      </c>
      <c r="O119" s="267">
        <f>O120+O123</f>
        <v>1006635</v>
      </c>
      <c r="P119" s="267">
        <f>P120+P123</f>
        <v>0</v>
      </c>
      <c r="Q119" s="266">
        <f>Q120+Q123</f>
        <v>0</v>
      </c>
    </row>
    <row r="120" spans="1:17" ht="63.75" customHeight="1" x14ac:dyDescent="0.25">
      <c r="A120" s="273"/>
      <c r="B120" s="273"/>
      <c r="C120" s="273"/>
      <c r="D120" s="272"/>
      <c r="E120" s="272"/>
      <c r="F120" s="582" t="s">
        <v>261</v>
      </c>
      <c r="G120" s="582"/>
      <c r="H120" s="582"/>
      <c r="I120" s="582"/>
      <c r="J120" s="271">
        <v>137</v>
      </c>
      <c r="K120" s="270">
        <v>11</v>
      </c>
      <c r="L120" s="270">
        <v>1</v>
      </c>
      <c r="M120" s="269" t="s">
        <v>260</v>
      </c>
      <c r="N120" s="268">
        <v>0</v>
      </c>
      <c r="O120" s="267">
        <f t="shared" ref="O120:Q121" si="9">O121</f>
        <v>743333</v>
      </c>
      <c r="P120" s="267">
        <f t="shared" si="9"/>
        <v>0</v>
      </c>
      <c r="Q120" s="266">
        <f t="shared" si="9"/>
        <v>0</v>
      </c>
    </row>
    <row r="121" spans="1:17" ht="48" customHeight="1" x14ac:dyDescent="0.25">
      <c r="A121" s="273"/>
      <c r="B121" s="273"/>
      <c r="C121" s="273"/>
      <c r="D121" s="272"/>
      <c r="E121" s="272"/>
      <c r="F121" s="582" t="s">
        <v>258</v>
      </c>
      <c r="G121" s="582"/>
      <c r="H121" s="582"/>
      <c r="I121" s="582"/>
      <c r="J121" s="271">
        <v>137</v>
      </c>
      <c r="K121" s="270">
        <v>11</v>
      </c>
      <c r="L121" s="270">
        <v>1</v>
      </c>
      <c r="M121" s="269" t="s">
        <v>260</v>
      </c>
      <c r="N121" s="268">
        <v>240</v>
      </c>
      <c r="O121" s="267">
        <f t="shared" si="9"/>
        <v>743333</v>
      </c>
      <c r="P121" s="267">
        <f t="shared" si="9"/>
        <v>0</v>
      </c>
      <c r="Q121" s="266">
        <f t="shared" si="9"/>
        <v>0</v>
      </c>
    </row>
    <row r="122" spans="1:17" ht="25.5" customHeight="1" x14ac:dyDescent="0.25">
      <c r="A122" s="273"/>
      <c r="B122" s="273"/>
      <c r="C122" s="273"/>
      <c r="D122" s="272"/>
      <c r="E122" s="272"/>
      <c r="F122" s="582" t="s">
        <v>318</v>
      </c>
      <c r="G122" s="582"/>
      <c r="H122" s="582"/>
      <c r="I122" s="582"/>
      <c r="J122" s="271">
        <v>137</v>
      </c>
      <c r="K122" s="270">
        <v>11</v>
      </c>
      <c r="L122" s="270">
        <v>1</v>
      </c>
      <c r="M122" s="269" t="s">
        <v>260</v>
      </c>
      <c r="N122" s="268">
        <v>244</v>
      </c>
      <c r="O122" s="267">
        <v>743333</v>
      </c>
      <c r="P122" s="267">
        <v>0</v>
      </c>
      <c r="Q122" s="266">
        <v>0</v>
      </c>
    </row>
    <row r="123" spans="1:17" ht="72.75" customHeight="1" x14ac:dyDescent="0.25">
      <c r="A123" s="273"/>
      <c r="B123" s="273"/>
      <c r="C123" s="273"/>
      <c r="D123" s="272"/>
      <c r="E123" s="272"/>
      <c r="F123" s="582" t="s">
        <v>259</v>
      </c>
      <c r="G123" s="582"/>
      <c r="H123" s="582"/>
      <c r="I123" s="582"/>
      <c r="J123" s="271">
        <v>137</v>
      </c>
      <c r="K123" s="270">
        <v>11</v>
      </c>
      <c r="L123" s="270">
        <v>1</v>
      </c>
      <c r="M123" s="269" t="s">
        <v>257</v>
      </c>
      <c r="N123" s="268">
        <v>0</v>
      </c>
      <c r="O123" s="267">
        <f t="shared" ref="O123:Q124" si="10">O124</f>
        <v>263302</v>
      </c>
      <c r="P123" s="267">
        <f t="shared" si="10"/>
        <v>0</v>
      </c>
      <c r="Q123" s="266">
        <f t="shared" si="10"/>
        <v>0</v>
      </c>
    </row>
    <row r="124" spans="1:17" ht="54" customHeight="1" x14ac:dyDescent="0.25">
      <c r="A124" s="273"/>
      <c r="B124" s="273"/>
      <c r="C124" s="273"/>
      <c r="D124" s="272"/>
      <c r="E124" s="272"/>
      <c r="F124" s="582" t="s">
        <v>258</v>
      </c>
      <c r="G124" s="582"/>
      <c r="H124" s="582"/>
      <c r="I124" s="582"/>
      <c r="J124" s="271">
        <v>137</v>
      </c>
      <c r="K124" s="270">
        <v>11</v>
      </c>
      <c r="L124" s="270">
        <v>1</v>
      </c>
      <c r="M124" s="269" t="s">
        <v>257</v>
      </c>
      <c r="N124" s="268">
        <v>240</v>
      </c>
      <c r="O124" s="267">
        <f t="shared" si="10"/>
        <v>263302</v>
      </c>
      <c r="P124" s="267">
        <f t="shared" si="10"/>
        <v>0</v>
      </c>
      <c r="Q124" s="274">
        <f t="shared" si="10"/>
        <v>0</v>
      </c>
    </row>
    <row r="125" spans="1:17" ht="20.25" customHeight="1" x14ac:dyDescent="0.25">
      <c r="A125" s="273"/>
      <c r="B125" s="273"/>
      <c r="C125" s="273"/>
      <c r="D125" s="272"/>
      <c r="E125" s="272"/>
      <c r="F125" s="582" t="s">
        <v>318</v>
      </c>
      <c r="G125" s="582"/>
      <c r="H125" s="582"/>
      <c r="I125" s="582"/>
      <c r="J125" s="271">
        <v>137</v>
      </c>
      <c r="K125" s="270">
        <v>11</v>
      </c>
      <c r="L125" s="270">
        <v>1</v>
      </c>
      <c r="M125" s="269" t="s">
        <v>257</v>
      </c>
      <c r="N125" s="268">
        <v>244</v>
      </c>
      <c r="O125" s="267">
        <v>263302</v>
      </c>
      <c r="P125" s="267">
        <v>0</v>
      </c>
      <c r="Q125" s="266">
        <v>0</v>
      </c>
    </row>
    <row r="126" spans="1:17" ht="15.75" customHeight="1" thickBot="1" x14ac:dyDescent="0.3">
      <c r="A126" s="265"/>
      <c r="B126" s="607" t="s">
        <v>317</v>
      </c>
      <c r="C126" s="608"/>
      <c r="D126" s="608"/>
      <c r="E126" s="608"/>
      <c r="F126" s="608"/>
      <c r="G126" s="608"/>
      <c r="H126" s="608"/>
      <c r="I126" s="609"/>
      <c r="J126" s="264" t="s">
        <v>36</v>
      </c>
      <c r="K126" s="264" t="s">
        <v>36</v>
      </c>
      <c r="L126" s="264" t="s">
        <v>36</v>
      </c>
      <c r="M126" s="264" t="s">
        <v>36</v>
      </c>
      <c r="N126" s="264" t="s">
        <v>36</v>
      </c>
      <c r="O126" s="263">
        <f>O11+O19+O38+O44+O52+O62+O78+O86+O95+O108+O115</f>
        <v>21316376.620000001</v>
      </c>
      <c r="P126" s="263">
        <f>P11+P19+P38+P44+P52+P62+P78+P86+P95+P108+P8</f>
        <v>16740300</v>
      </c>
      <c r="Q126" s="262">
        <f>Q11+Q19+Q38+Q44+Q52+Q62+Q78+Q86+Q95+Q108+Q8</f>
        <v>17075700</v>
      </c>
    </row>
    <row r="130" spans="8:8" x14ac:dyDescent="0.25">
      <c r="H130" s="261"/>
    </row>
  </sheetData>
  <mergeCells count="121">
    <mergeCell ref="C8:I8"/>
    <mergeCell ref="C87:I87"/>
    <mergeCell ref="D88:I88"/>
    <mergeCell ref="D53:I53"/>
    <mergeCell ref="D91:I91"/>
    <mergeCell ref="D47:I47"/>
    <mergeCell ref="D54:I54"/>
    <mergeCell ref="F49:I49"/>
    <mergeCell ref="A4:Q5"/>
    <mergeCell ref="F75:I75"/>
    <mergeCell ref="D64:I64"/>
    <mergeCell ref="E74:I74"/>
    <mergeCell ref="D79:I79"/>
    <mergeCell ref="F76:I76"/>
    <mergeCell ref="A7:I7"/>
    <mergeCell ref="A62:I62"/>
    <mergeCell ref="C63:I63"/>
    <mergeCell ref="F30:I30"/>
    <mergeCell ref="F17:I17"/>
    <mergeCell ref="E23:I23"/>
    <mergeCell ref="F35:I35"/>
    <mergeCell ref="F31:I31"/>
    <mergeCell ref="A77:I77"/>
    <mergeCell ref="A51:I51"/>
    <mergeCell ref="C52:I52"/>
    <mergeCell ref="D55:I55"/>
    <mergeCell ref="F34:I34"/>
    <mergeCell ref="D12:I12"/>
    <mergeCell ref="D14:I14"/>
    <mergeCell ref="E15:I15"/>
    <mergeCell ref="D13:I13"/>
    <mergeCell ref="D21:I21"/>
    <mergeCell ref="A9:I9"/>
    <mergeCell ref="D66:I66"/>
    <mergeCell ref="D65:I65"/>
    <mergeCell ref="F68:I68"/>
    <mergeCell ref="F69:I69"/>
    <mergeCell ref="E67:I67"/>
    <mergeCell ref="D20:I20"/>
    <mergeCell ref="F16:I16"/>
    <mergeCell ref="F29:I29"/>
    <mergeCell ref="D22:I22"/>
    <mergeCell ref="C19:I19"/>
    <mergeCell ref="F18:I18"/>
    <mergeCell ref="F42:I42"/>
    <mergeCell ref="F28:I28"/>
    <mergeCell ref="C11:I11"/>
    <mergeCell ref="F61:I61"/>
    <mergeCell ref="F59:I59"/>
    <mergeCell ref="F27:I27"/>
    <mergeCell ref="F24:I24"/>
    <mergeCell ref="F25:I25"/>
    <mergeCell ref="F57:I57"/>
    <mergeCell ref="F58:I58"/>
    <mergeCell ref="F50:I50"/>
    <mergeCell ref="F56:I56"/>
    <mergeCell ref="A10:I10"/>
    <mergeCell ref="D73:I73"/>
    <mergeCell ref="D38:I38"/>
    <mergeCell ref="B126:I126"/>
    <mergeCell ref="D114:I114"/>
    <mergeCell ref="E113:I113"/>
    <mergeCell ref="D112:I112"/>
    <mergeCell ref="F92:I92"/>
    <mergeCell ref="A107:I107"/>
    <mergeCell ref="F108:I108"/>
    <mergeCell ref="F105:I105"/>
    <mergeCell ref="F123:I123"/>
    <mergeCell ref="D117:I117"/>
    <mergeCell ref="D72:I72"/>
    <mergeCell ref="D118:I118"/>
    <mergeCell ref="D119:I119"/>
    <mergeCell ref="D90:I90"/>
    <mergeCell ref="D89:I89"/>
    <mergeCell ref="E83:I83"/>
    <mergeCell ref="E84:I84"/>
    <mergeCell ref="E85:I85"/>
    <mergeCell ref="A86:I86"/>
    <mergeCell ref="F124:I124"/>
    <mergeCell ref="F125:I125"/>
    <mergeCell ref="F26:I26"/>
    <mergeCell ref="C70:I70"/>
    <mergeCell ref="D80:I80"/>
    <mergeCell ref="D71:I71"/>
    <mergeCell ref="F37:I37"/>
    <mergeCell ref="F120:I120"/>
    <mergeCell ref="F121:I121"/>
    <mergeCell ref="C116:I116"/>
    <mergeCell ref="F122:I122"/>
    <mergeCell ref="A115:I115"/>
    <mergeCell ref="D98:I98"/>
    <mergeCell ref="D109:I109"/>
    <mergeCell ref="D110:I110"/>
    <mergeCell ref="D111:I111"/>
    <mergeCell ref="F106:I106"/>
    <mergeCell ref="D96:I96"/>
    <mergeCell ref="F103:I103"/>
    <mergeCell ref="F104:I104"/>
    <mergeCell ref="A94:I94"/>
    <mergeCell ref="C95:I95"/>
    <mergeCell ref="E99:I99"/>
    <mergeCell ref="F100:I100"/>
    <mergeCell ref="F101:I101"/>
    <mergeCell ref="F102:I102"/>
    <mergeCell ref="F33:I33"/>
    <mergeCell ref="F32:I32"/>
    <mergeCell ref="F36:I36"/>
    <mergeCell ref="D97:I97"/>
    <mergeCell ref="D44:I44"/>
    <mergeCell ref="F48:I48"/>
    <mergeCell ref="D39:I39"/>
    <mergeCell ref="D40:I40"/>
    <mergeCell ref="D41:I41"/>
    <mergeCell ref="D46:I46"/>
    <mergeCell ref="D45:I45"/>
    <mergeCell ref="F43:I43"/>
    <mergeCell ref="D81:I81"/>
    <mergeCell ref="D82:I82"/>
    <mergeCell ref="C78:I78"/>
    <mergeCell ref="F60:I60"/>
    <mergeCell ref="F93:I93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60"/>
  <sheetViews>
    <sheetView workbookViewId="0"/>
  </sheetViews>
  <sheetFormatPr defaultRowHeight="14.25" x14ac:dyDescent="0.2"/>
  <cols>
    <col min="1" max="1" width="1.85546875" customWidth="1"/>
    <col min="2" max="2" width="0.7109375" style="360" customWidth="1"/>
    <col min="3" max="3" width="1.42578125" style="360" customWidth="1"/>
    <col min="4" max="6" width="9.140625" style="360"/>
    <col min="7" max="7" width="5.28515625" style="360" customWidth="1"/>
    <col min="8" max="11" width="9.140625" style="360" hidden="1" customWidth="1"/>
    <col min="12" max="12" width="12.85546875" style="360" customWidth="1"/>
    <col min="13" max="13" width="6.42578125" style="360" customWidth="1"/>
    <col min="14" max="14" width="6.7109375" style="360" customWidth="1"/>
    <col min="15" max="15" width="7.28515625" style="360" customWidth="1"/>
    <col min="16" max="18" width="14.28515625" style="360" customWidth="1"/>
    <col min="19" max="19" width="14.28515625" customWidth="1"/>
  </cols>
  <sheetData>
    <row r="1" spans="1:63" x14ac:dyDescent="0.2">
      <c r="Q1" s="136" t="s">
        <v>335</v>
      </c>
      <c r="R1" s="361"/>
    </row>
    <row r="2" spans="1:63" x14ac:dyDescent="0.2">
      <c r="Q2" s="136" t="s">
        <v>220</v>
      </c>
      <c r="R2" s="361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</row>
    <row r="3" spans="1:63" x14ac:dyDescent="0.2">
      <c r="Q3" s="136" t="s">
        <v>336</v>
      </c>
      <c r="R3" s="36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spans="1:63" x14ac:dyDescent="0.2">
      <c r="Q4" s="362" t="s">
        <v>397</v>
      </c>
      <c r="R4" s="36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</row>
    <row r="5" spans="1:63" x14ac:dyDescent="0.2">
      <c r="Q5" s="135"/>
      <c r="R5" s="36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spans="1:63" x14ac:dyDescent="0.2"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</row>
    <row r="7" spans="1:63" ht="51" customHeight="1" x14ac:dyDescent="0.2">
      <c r="A7" s="670" t="s">
        <v>337</v>
      </c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363"/>
      <c r="T7" s="364"/>
      <c r="U7" s="36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</row>
    <row r="8" spans="1:63" ht="15" thickBot="1" x14ac:dyDescent="0.25">
      <c r="R8" s="365" t="s">
        <v>1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</row>
    <row r="9" spans="1:63" ht="15.75" customHeight="1" thickBot="1" x14ac:dyDescent="0.25">
      <c r="B9" s="671" t="s">
        <v>313</v>
      </c>
      <c r="C9" s="672"/>
      <c r="D9" s="672"/>
      <c r="E9" s="672"/>
      <c r="F9" s="672"/>
      <c r="G9" s="672"/>
      <c r="H9" s="672"/>
      <c r="I9" s="672"/>
      <c r="J9" s="672"/>
      <c r="K9" s="673"/>
      <c r="L9" s="677" t="s">
        <v>331</v>
      </c>
      <c r="M9" s="677" t="s">
        <v>249</v>
      </c>
      <c r="N9" s="677" t="s">
        <v>248</v>
      </c>
      <c r="O9" s="677" t="s">
        <v>330</v>
      </c>
      <c r="P9" s="678">
        <v>2024</v>
      </c>
      <c r="Q9" s="679">
        <v>2025</v>
      </c>
      <c r="R9" s="680">
        <v>2026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</row>
    <row r="10" spans="1:63" ht="8.25" customHeight="1" thickBot="1" x14ac:dyDescent="0.25">
      <c r="B10" s="674"/>
      <c r="C10" s="675"/>
      <c r="D10" s="675"/>
      <c r="E10" s="675"/>
      <c r="F10" s="675"/>
      <c r="G10" s="675"/>
      <c r="H10" s="675"/>
      <c r="I10" s="675"/>
      <c r="J10" s="675"/>
      <c r="K10" s="676"/>
      <c r="L10" s="677"/>
      <c r="M10" s="677"/>
      <c r="N10" s="677"/>
      <c r="O10" s="677"/>
      <c r="P10" s="678"/>
      <c r="Q10" s="679"/>
      <c r="R10" s="68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</row>
    <row r="11" spans="1:63" ht="19.5" customHeight="1" x14ac:dyDescent="0.2">
      <c r="A11" s="366"/>
      <c r="B11" s="662" t="s">
        <v>245</v>
      </c>
      <c r="C11" s="663"/>
      <c r="D11" s="663"/>
      <c r="E11" s="663"/>
      <c r="F11" s="663"/>
      <c r="G11" s="664"/>
      <c r="H11" s="367"/>
      <c r="I11" s="367"/>
      <c r="J11" s="367"/>
      <c r="K11" s="367"/>
      <c r="L11" s="368">
        <v>0</v>
      </c>
      <c r="M11" s="369">
        <v>0</v>
      </c>
      <c r="N11" s="369">
        <v>0</v>
      </c>
      <c r="O11" s="370">
        <v>0</v>
      </c>
      <c r="P11" s="371">
        <v>0</v>
      </c>
      <c r="Q11" s="371">
        <v>407875</v>
      </c>
      <c r="R11" s="372">
        <v>830500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</row>
    <row r="12" spans="1:63" s="373" customFormat="1" ht="96.75" customHeight="1" x14ac:dyDescent="0.25">
      <c r="B12" s="665" t="s">
        <v>279</v>
      </c>
      <c r="C12" s="665"/>
      <c r="D12" s="665"/>
      <c r="E12" s="665"/>
      <c r="F12" s="665"/>
      <c r="G12" s="665"/>
      <c r="H12" s="665"/>
      <c r="I12" s="665"/>
      <c r="J12" s="665"/>
      <c r="K12" s="666"/>
      <c r="L12" s="368" t="s">
        <v>338</v>
      </c>
      <c r="M12" s="374">
        <v>0</v>
      </c>
      <c r="N12" s="374">
        <v>0</v>
      </c>
      <c r="O12" s="370">
        <v>0</v>
      </c>
      <c r="P12" s="375">
        <f>P14+P23+P28+P46++P33+P82</f>
        <v>21316376.619999997</v>
      </c>
      <c r="Q12" s="375">
        <f>Q14+Q23+Q28+Q46++Q33+Q11</f>
        <v>16740300</v>
      </c>
      <c r="R12" s="376">
        <f>R14+R23+R28+R46++R33+R11</f>
        <v>17075700</v>
      </c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</row>
    <row r="13" spans="1:63" s="373" customFormat="1" ht="40.5" customHeight="1" x14ac:dyDescent="0.25">
      <c r="B13" s="667" t="s">
        <v>269</v>
      </c>
      <c r="C13" s="668"/>
      <c r="D13" s="668"/>
      <c r="E13" s="668"/>
      <c r="F13" s="668"/>
      <c r="G13" s="669"/>
      <c r="H13" s="378"/>
      <c r="I13" s="378"/>
      <c r="J13" s="378"/>
      <c r="K13" s="379"/>
      <c r="L13" s="380">
        <v>6740000000</v>
      </c>
      <c r="M13" s="374">
        <v>0</v>
      </c>
      <c r="N13" s="374">
        <v>0</v>
      </c>
      <c r="O13" s="370">
        <v>0</v>
      </c>
      <c r="P13" s="375">
        <f>P12</f>
        <v>21316376.619999997</v>
      </c>
      <c r="Q13" s="375">
        <f t="shared" ref="Q13:R13" si="0">Q12</f>
        <v>16740300</v>
      </c>
      <c r="R13" s="381">
        <f t="shared" si="0"/>
        <v>17075700</v>
      </c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</row>
    <row r="14" spans="1:63" s="373" customFormat="1" ht="33.75" customHeight="1" x14ac:dyDescent="0.25">
      <c r="B14" s="382"/>
      <c r="C14" s="658" t="s">
        <v>339</v>
      </c>
      <c r="D14" s="658"/>
      <c r="E14" s="658"/>
      <c r="F14" s="658"/>
      <c r="G14" s="658"/>
      <c r="H14" s="658"/>
      <c r="I14" s="658"/>
      <c r="J14" s="658"/>
      <c r="K14" s="659"/>
      <c r="L14" s="383">
        <v>6740100000</v>
      </c>
      <c r="M14" s="384">
        <v>0</v>
      </c>
      <c r="N14" s="384">
        <v>0</v>
      </c>
      <c r="O14" s="385">
        <v>0</v>
      </c>
      <c r="P14" s="386">
        <f>P19+P15</f>
        <v>403650</v>
      </c>
      <c r="Q14" s="386">
        <f>Q19+Q15</f>
        <v>425400</v>
      </c>
      <c r="R14" s="381">
        <f>R19+R15</f>
        <v>425400</v>
      </c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</row>
    <row r="15" spans="1:63" ht="33" customHeight="1" x14ac:dyDescent="0.2">
      <c r="B15" s="650" t="s">
        <v>285</v>
      </c>
      <c r="C15" s="650"/>
      <c r="D15" s="650"/>
      <c r="E15" s="650"/>
      <c r="F15" s="650"/>
      <c r="G15" s="650"/>
      <c r="H15" s="650"/>
      <c r="I15" s="650"/>
      <c r="J15" s="650"/>
      <c r="K15" s="651"/>
      <c r="L15" s="387">
        <v>6740120040</v>
      </c>
      <c r="M15" s="388">
        <v>0</v>
      </c>
      <c r="N15" s="388">
        <v>0</v>
      </c>
      <c r="O15" s="389" t="s">
        <v>340</v>
      </c>
      <c r="P15" s="390">
        <f t="shared" ref="P15:R17" si="1">P16</f>
        <v>3250</v>
      </c>
      <c r="Q15" s="390">
        <f t="shared" si="1"/>
        <v>15000</v>
      </c>
      <c r="R15" s="391">
        <f t="shared" si="1"/>
        <v>15000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</row>
    <row r="16" spans="1:63" ht="38.25" customHeight="1" x14ac:dyDescent="0.2">
      <c r="B16" s="645" t="s">
        <v>237</v>
      </c>
      <c r="C16" s="645"/>
      <c r="D16" s="645"/>
      <c r="E16" s="645"/>
      <c r="F16" s="645"/>
      <c r="G16" s="645"/>
      <c r="H16" s="645"/>
      <c r="I16" s="645"/>
      <c r="J16" s="645"/>
      <c r="K16" s="646"/>
      <c r="L16" s="392">
        <v>6740120040</v>
      </c>
      <c r="M16" s="393">
        <v>3</v>
      </c>
      <c r="N16" s="393">
        <v>0</v>
      </c>
      <c r="O16" s="394" t="s">
        <v>340</v>
      </c>
      <c r="P16" s="395">
        <f t="shared" si="1"/>
        <v>3250</v>
      </c>
      <c r="Q16" s="395">
        <f t="shared" si="1"/>
        <v>15000</v>
      </c>
      <c r="R16" s="396">
        <f t="shared" si="1"/>
        <v>15000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</row>
    <row r="17" spans="2:63" ht="36" customHeight="1" x14ac:dyDescent="0.2">
      <c r="B17" s="645" t="s">
        <v>235</v>
      </c>
      <c r="C17" s="645"/>
      <c r="D17" s="645"/>
      <c r="E17" s="645"/>
      <c r="F17" s="645"/>
      <c r="G17" s="645"/>
      <c r="H17" s="645"/>
      <c r="I17" s="645"/>
      <c r="J17" s="645"/>
      <c r="K17" s="646"/>
      <c r="L17" s="392">
        <v>6740120040</v>
      </c>
      <c r="M17" s="393">
        <v>3</v>
      </c>
      <c r="N17" s="393">
        <v>14</v>
      </c>
      <c r="O17" s="394" t="s">
        <v>340</v>
      </c>
      <c r="P17" s="395">
        <f t="shared" si="1"/>
        <v>3250</v>
      </c>
      <c r="Q17" s="395">
        <f t="shared" si="1"/>
        <v>15000</v>
      </c>
      <c r="R17" s="396">
        <f t="shared" si="1"/>
        <v>15000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</row>
    <row r="18" spans="2:63" ht="36.75" customHeight="1" x14ac:dyDescent="0.2">
      <c r="B18" s="645" t="s">
        <v>258</v>
      </c>
      <c r="C18" s="645"/>
      <c r="D18" s="645"/>
      <c r="E18" s="645"/>
      <c r="F18" s="645"/>
      <c r="G18" s="645"/>
      <c r="H18" s="645"/>
      <c r="I18" s="645"/>
      <c r="J18" s="645"/>
      <c r="K18" s="646"/>
      <c r="L18" s="392">
        <v>6740120040</v>
      </c>
      <c r="M18" s="393">
        <v>3</v>
      </c>
      <c r="N18" s="393">
        <v>14</v>
      </c>
      <c r="O18" s="394" t="s">
        <v>276</v>
      </c>
      <c r="P18" s="395">
        <v>3250</v>
      </c>
      <c r="Q18" s="395">
        <v>15000</v>
      </c>
      <c r="R18" s="396">
        <v>15000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</row>
    <row r="19" spans="2:63" ht="58.5" customHeight="1" x14ac:dyDescent="0.2">
      <c r="B19" s="650" t="s">
        <v>287</v>
      </c>
      <c r="C19" s="650"/>
      <c r="D19" s="650"/>
      <c r="E19" s="650"/>
      <c r="F19" s="650"/>
      <c r="G19" s="650"/>
      <c r="H19" s="650"/>
      <c r="I19" s="650"/>
      <c r="J19" s="650"/>
      <c r="K19" s="651"/>
      <c r="L19" s="387">
        <v>6740195020</v>
      </c>
      <c r="M19" s="388">
        <v>0</v>
      </c>
      <c r="N19" s="388">
        <v>0</v>
      </c>
      <c r="O19" s="389" t="s">
        <v>340</v>
      </c>
      <c r="P19" s="390">
        <f>P22</f>
        <v>400400</v>
      </c>
      <c r="Q19" s="390">
        <f>Q22</f>
        <v>410400</v>
      </c>
      <c r="R19" s="391">
        <f>R22</f>
        <v>410400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</row>
    <row r="20" spans="2:63" ht="35.25" customHeight="1" x14ac:dyDescent="0.2">
      <c r="B20" s="645" t="s">
        <v>237</v>
      </c>
      <c r="C20" s="645"/>
      <c r="D20" s="645"/>
      <c r="E20" s="645"/>
      <c r="F20" s="645"/>
      <c r="G20" s="645"/>
      <c r="H20" s="645"/>
      <c r="I20" s="645"/>
      <c r="J20" s="645"/>
      <c r="K20" s="646"/>
      <c r="L20" s="392">
        <v>6740195020</v>
      </c>
      <c r="M20" s="393">
        <v>3</v>
      </c>
      <c r="N20" s="393">
        <v>0</v>
      </c>
      <c r="O20" s="394" t="s">
        <v>340</v>
      </c>
      <c r="P20" s="395">
        <f>P22</f>
        <v>400400</v>
      </c>
      <c r="Q20" s="395">
        <f>Q22</f>
        <v>410400</v>
      </c>
      <c r="R20" s="396">
        <f>R22</f>
        <v>410400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</row>
    <row r="21" spans="2:63" ht="46.5" customHeight="1" x14ac:dyDescent="0.2">
      <c r="B21" s="645" t="s">
        <v>341</v>
      </c>
      <c r="C21" s="645"/>
      <c r="D21" s="645"/>
      <c r="E21" s="645"/>
      <c r="F21" s="645"/>
      <c r="G21" s="645"/>
      <c r="H21" s="645"/>
      <c r="I21" s="645"/>
      <c r="J21" s="645"/>
      <c r="K21" s="646"/>
      <c r="L21" s="392">
        <v>6740195020</v>
      </c>
      <c r="M21" s="393">
        <v>3</v>
      </c>
      <c r="N21" s="393">
        <v>10</v>
      </c>
      <c r="O21" s="394" t="s">
        <v>340</v>
      </c>
      <c r="P21" s="395">
        <f>P22</f>
        <v>400400</v>
      </c>
      <c r="Q21" s="395">
        <f>Q22</f>
        <v>410400</v>
      </c>
      <c r="R21" s="396">
        <f>R22</f>
        <v>410400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</row>
    <row r="22" spans="2:63" ht="37.5" customHeight="1" x14ac:dyDescent="0.2">
      <c r="B22" s="645" t="s">
        <v>258</v>
      </c>
      <c r="C22" s="645"/>
      <c r="D22" s="645"/>
      <c r="E22" s="645"/>
      <c r="F22" s="645"/>
      <c r="G22" s="645"/>
      <c r="H22" s="645"/>
      <c r="I22" s="645"/>
      <c r="J22" s="645"/>
      <c r="K22" s="646"/>
      <c r="L22" s="392">
        <v>6740195020</v>
      </c>
      <c r="M22" s="393">
        <v>3</v>
      </c>
      <c r="N22" s="393">
        <v>10</v>
      </c>
      <c r="O22" s="394" t="s">
        <v>276</v>
      </c>
      <c r="P22" s="395">
        <v>400400</v>
      </c>
      <c r="Q22" s="395">
        <v>410400</v>
      </c>
      <c r="R22" s="396">
        <v>410400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</row>
    <row r="23" spans="2:63" ht="48" customHeight="1" x14ac:dyDescent="0.2">
      <c r="B23" s="397"/>
      <c r="C23" s="658" t="s">
        <v>284</v>
      </c>
      <c r="D23" s="658"/>
      <c r="E23" s="658"/>
      <c r="F23" s="658"/>
      <c r="G23" s="658"/>
      <c r="H23" s="658"/>
      <c r="I23" s="658"/>
      <c r="J23" s="658"/>
      <c r="K23" s="659"/>
      <c r="L23" s="383">
        <v>6740200000</v>
      </c>
      <c r="M23" s="384">
        <v>0</v>
      </c>
      <c r="N23" s="384">
        <v>0</v>
      </c>
      <c r="O23" s="385">
        <v>0</v>
      </c>
      <c r="P23" s="386">
        <f>P24</f>
        <v>3112851.4</v>
      </c>
      <c r="Q23" s="386">
        <f>Q24</f>
        <v>1575000</v>
      </c>
      <c r="R23" s="381">
        <f>R24</f>
        <v>1636000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</row>
    <row r="24" spans="2:63" ht="51.75" customHeight="1" x14ac:dyDescent="0.2">
      <c r="B24" s="650" t="s">
        <v>283</v>
      </c>
      <c r="C24" s="650"/>
      <c r="D24" s="650"/>
      <c r="E24" s="650"/>
      <c r="F24" s="650"/>
      <c r="G24" s="650"/>
      <c r="H24" s="650"/>
      <c r="I24" s="650"/>
      <c r="J24" s="650"/>
      <c r="K24" s="651"/>
      <c r="L24" s="387">
        <v>6740295280</v>
      </c>
      <c r="M24" s="388">
        <v>0</v>
      </c>
      <c r="N24" s="388">
        <v>0</v>
      </c>
      <c r="O24" s="389" t="s">
        <v>340</v>
      </c>
      <c r="P24" s="390">
        <f>P27</f>
        <v>3112851.4</v>
      </c>
      <c r="Q24" s="390">
        <f>Q27</f>
        <v>1575000</v>
      </c>
      <c r="R24" s="391">
        <f>R27</f>
        <v>1636000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</row>
    <row r="25" spans="2:63" ht="12.75" x14ac:dyDescent="0.2">
      <c r="B25" s="645" t="s">
        <v>234</v>
      </c>
      <c r="C25" s="645"/>
      <c r="D25" s="645"/>
      <c r="E25" s="645"/>
      <c r="F25" s="645"/>
      <c r="G25" s="645"/>
      <c r="H25" s="645"/>
      <c r="I25" s="645"/>
      <c r="J25" s="645"/>
      <c r="K25" s="646"/>
      <c r="L25" s="392">
        <v>6740295280</v>
      </c>
      <c r="M25" s="393">
        <v>4</v>
      </c>
      <c r="N25" s="393">
        <v>0</v>
      </c>
      <c r="O25" s="394" t="s">
        <v>340</v>
      </c>
      <c r="P25" s="395">
        <f>P27</f>
        <v>3112851.4</v>
      </c>
      <c r="Q25" s="395">
        <f>Q27</f>
        <v>1575000</v>
      </c>
      <c r="R25" s="396">
        <f>R27</f>
        <v>1636000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</row>
    <row r="26" spans="2:63" ht="12.75" x14ac:dyDescent="0.2">
      <c r="B26" s="645" t="s">
        <v>233</v>
      </c>
      <c r="C26" s="645"/>
      <c r="D26" s="645"/>
      <c r="E26" s="645"/>
      <c r="F26" s="645"/>
      <c r="G26" s="645"/>
      <c r="H26" s="645"/>
      <c r="I26" s="645"/>
      <c r="J26" s="645"/>
      <c r="K26" s="646"/>
      <c r="L26" s="392">
        <v>6740295280</v>
      </c>
      <c r="M26" s="393">
        <v>4</v>
      </c>
      <c r="N26" s="393">
        <v>9</v>
      </c>
      <c r="O26" s="394" t="s">
        <v>340</v>
      </c>
      <c r="P26" s="395">
        <f>P27</f>
        <v>3112851.4</v>
      </c>
      <c r="Q26" s="395">
        <f>Q27</f>
        <v>1575000</v>
      </c>
      <c r="R26" s="396">
        <f>R27</f>
        <v>1636000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</row>
    <row r="27" spans="2:63" ht="36" customHeight="1" x14ac:dyDescent="0.2">
      <c r="B27" s="645" t="s">
        <v>258</v>
      </c>
      <c r="C27" s="645"/>
      <c r="D27" s="645"/>
      <c r="E27" s="645"/>
      <c r="F27" s="645"/>
      <c r="G27" s="645"/>
      <c r="H27" s="645"/>
      <c r="I27" s="645"/>
      <c r="J27" s="645"/>
      <c r="K27" s="646"/>
      <c r="L27" s="392">
        <v>6740295280</v>
      </c>
      <c r="M27" s="393">
        <v>4</v>
      </c>
      <c r="N27" s="393">
        <v>9</v>
      </c>
      <c r="O27" s="394" t="s">
        <v>276</v>
      </c>
      <c r="P27" s="395">
        <v>3112851.4</v>
      </c>
      <c r="Q27" s="395">
        <v>1575000</v>
      </c>
      <c r="R27" s="396">
        <v>1636000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</row>
    <row r="28" spans="2:63" ht="55.5" customHeight="1" x14ac:dyDescent="0.2">
      <c r="B28" s="398"/>
      <c r="C28" s="660" t="s">
        <v>282</v>
      </c>
      <c r="D28" s="660"/>
      <c r="E28" s="660"/>
      <c r="F28" s="660"/>
      <c r="G28" s="660"/>
      <c r="H28" s="660"/>
      <c r="I28" s="660"/>
      <c r="J28" s="660"/>
      <c r="K28" s="661"/>
      <c r="L28" s="383">
        <v>6740300000</v>
      </c>
      <c r="M28" s="384">
        <v>0</v>
      </c>
      <c r="N28" s="384">
        <v>0</v>
      </c>
      <c r="O28" s="385">
        <v>0</v>
      </c>
      <c r="P28" s="386">
        <f>P32</f>
        <v>5647685.5099999998</v>
      </c>
      <c r="Q28" s="386">
        <f>Q32</f>
        <v>3986965.61</v>
      </c>
      <c r="R28" s="381">
        <f>R32</f>
        <v>3758340.61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2:63" ht="53.25" customHeight="1" x14ac:dyDescent="0.2">
      <c r="B29" s="650" t="s">
        <v>281</v>
      </c>
      <c r="C29" s="650"/>
      <c r="D29" s="650"/>
      <c r="E29" s="650"/>
      <c r="F29" s="650"/>
      <c r="G29" s="650"/>
      <c r="H29" s="650"/>
      <c r="I29" s="650"/>
      <c r="J29" s="650"/>
      <c r="K29" s="651"/>
      <c r="L29" s="387">
        <v>6740395310</v>
      </c>
      <c r="M29" s="388">
        <v>0</v>
      </c>
      <c r="N29" s="388">
        <v>0</v>
      </c>
      <c r="O29" s="399" t="s">
        <v>340</v>
      </c>
      <c r="P29" s="390">
        <f>P32</f>
        <v>5647685.5099999998</v>
      </c>
      <c r="Q29" s="395">
        <f>Q32</f>
        <v>3986965.61</v>
      </c>
      <c r="R29" s="396">
        <f>R32</f>
        <v>3758340.61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2:63" ht="12.75" x14ac:dyDescent="0.2">
      <c r="B30" s="645" t="s">
        <v>232</v>
      </c>
      <c r="C30" s="645"/>
      <c r="D30" s="645"/>
      <c r="E30" s="645"/>
      <c r="F30" s="645"/>
      <c r="G30" s="645"/>
      <c r="H30" s="645"/>
      <c r="I30" s="645"/>
      <c r="J30" s="645"/>
      <c r="K30" s="646"/>
      <c r="L30" s="392">
        <v>6740395310</v>
      </c>
      <c r="M30" s="393">
        <v>5</v>
      </c>
      <c r="N30" s="393">
        <v>0</v>
      </c>
      <c r="O30" s="400" t="s">
        <v>340</v>
      </c>
      <c r="P30" s="395">
        <f>P32</f>
        <v>5647685.5099999998</v>
      </c>
      <c r="Q30" s="395">
        <f>Q32</f>
        <v>3986965.61</v>
      </c>
      <c r="R30" s="396">
        <f>R32</f>
        <v>3758340.61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</row>
    <row r="31" spans="2:63" ht="12.75" x14ac:dyDescent="0.2">
      <c r="B31" s="645" t="s">
        <v>231</v>
      </c>
      <c r="C31" s="645"/>
      <c r="D31" s="645"/>
      <c r="E31" s="645"/>
      <c r="F31" s="645"/>
      <c r="G31" s="645"/>
      <c r="H31" s="645"/>
      <c r="I31" s="645"/>
      <c r="J31" s="645"/>
      <c r="K31" s="646"/>
      <c r="L31" s="392">
        <v>6740395310</v>
      </c>
      <c r="M31" s="393">
        <v>5</v>
      </c>
      <c r="N31" s="393">
        <v>3</v>
      </c>
      <c r="O31" s="400" t="s">
        <v>340</v>
      </c>
      <c r="P31" s="395">
        <f>P32</f>
        <v>5647685.5099999998</v>
      </c>
      <c r="Q31" s="395">
        <f>Q32</f>
        <v>3986965.61</v>
      </c>
      <c r="R31" s="396">
        <f>R32</f>
        <v>3758340.61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  <row r="32" spans="2:63" ht="34.5" customHeight="1" x14ac:dyDescent="0.2">
      <c r="B32" s="645" t="s">
        <v>258</v>
      </c>
      <c r="C32" s="645"/>
      <c r="D32" s="645"/>
      <c r="E32" s="645"/>
      <c r="F32" s="645"/>
      <c r="G32" s="645"/>
      <c r="H32" s="645"/>
      <c r="I32" s="645"/>
      <c r="J32" s="645"/>
      <c r="K32" s="646"/>
      <c r="L32" s="392">
        <v>6740395310</v>
      </c>
      <c r="M32" s="393">
        <v>5</v>
      </c>
      <c r="N32" s="393">
        <v>3</v>
      </c>
      <c r="O32" s="400" t="s">
        <v>276</v>
      </c>
      <c r="P32" s="395">
        <v>5647685.5099999998</v>
      </c>
      <c r="Q32" s="395">
        <v>3986965.61</v>
      </c>
      <c r="R32" s="396">
        <v>3758340.61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1:63" ht="43.5" customHeight="1" x14ac:dyDescent="0.2">
      <c r="B33" s="398"/>
      <c r="C33" s="660" t="s">
        <v>278</v>
      </c>
      <c r="D33" s="660"/>
      <c r="E33" s="660"/>
      <c r="F33" s="660"/>
      <c r="G33" s="660"/>
      <c r="H33" s="660"/>
      <c r="I33" s="660"/>
      <c r="J33" s="660"/>
      <c r="K33" s="661"/>
      <c r="L33" s="383">
        <v>6740400000</v>
      </c>
      <c r="M33" s="384">
        <v>0</v>
      </c>
      <c r="N33" s="384">
        <v>0</v>
      </c>
      <c r="O33" s="385">
        <v>0</v>
      </c>
      <c r="P33" s="386">
        <f>P38+P42+P34</f>
        <v>4127449.42</v>
      </c>
      <c r="Q33" s="386">
        <f>Q38+Q34</f>
        <v>3988300</v>
      </c>
      <c r="R33" s="381">
        <f>R38+R34</f>
        <v>3998300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</row>
    <row r="34" spans="1:63" ht="57" customHeight="1" x14ac:dyDescent="0.2">
      <c r="B34" s="651" t="s">
        <v>277</v>
      </c>
      <c r="C34" s="652"/>
      <c r="D34" s="652"/>
      <c r="E34" s="652"/>
      <c r="F34" s="652"/>
      <c r="G34" s="652"/>
      <c r="H34" s="652"/>
      <c r="I34" s="652"/>
      <c r="J34" s="652"/>
      <c r="K34" s="653"/>
      <c r="L34" s="387">
        <v>6740495220</v>
      </c>
      <c r="M34" s="388">
        <v>0</v>
      </c>
      <c r="N34" s="388">
        <v>0</v>
      </c>
      <c r="O34" s="389" t="s">
        <v>340</v>
      </c>
      <c r="P34" s="390">
        <f>P37</f>
        <v>991349.42</v>
      </c>
      <c r="Q34" s="390">
        <f>Q37</f>
        <v>985000</v>
      </c>
      <c r="R34" s="391">
        <f>R37</f>
        <v>995000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</row>
    <row r="35" spans="1:63" ht="15" customHeight="1" x14ac:dyDescent="0.2">
      <c r="B35" s="646" t="s">
        <v>230</v>
      </c>
      <c r="C35" s="654"/>
      <c r="D35" s="654"/>
      <c r="E35" s="654"/>
      <c r="F35" s="654"/>
      <c r="G35" s="654"/>
      <c r="H35" s="654"/>
      <c r="I35" s="654"/>
      <c r="J35" s="654"/>
      <c r="K35" s="655"/>
      <c r="L35" s="392">
        <v>6740495220</v>
      </c>
      <c r="M35" s="393">
        <v>8</v>
      </c>
      <c r="N35" s="393">
        <v>0</v>
      </c>
      <c r="O35" s="394" t="s">
        <v>340</v>
      </c>
      <c r="P35" s="395">
        <f>P37</f>
        <v>991349.42</v>
      </c>
      <c r="Q35" s="395">
        <f>Q37</f>
        <v>985000</v>
      </c>
      <c r="R35" s="396">
        <f>R37</f>
        <v>995000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</row>
    <row r="36" spans="1:63" ht="15" customHeight="1" x14ac:dyDescent="0.2">
      <c r="B36" s="646" t="s">
        <v>280</v>
      </c>
      <c r="C36" s="654"/>
      <c r="D36" s="654"/>
      <c r="E36" s="654"/>
      <c r="F36" s="654"/>
      <c r="G36" s="654"/>
      <c r="H36" s="654"/>
      <c r="I36" s="654"/>
      <c r="J36" s="654"/>
      <c r="K36" s="655"/>
      <c r="L36" s="392">
        <v>6740495220</v>
      </c>
      <c r="M36" s="393">
        <v>8</v>
      </c>
      <c r="N36" s="393">
        <v>1</v>
      </c>
      <c r="O36" s="394" t="s">
        <v>340</v>
      </c>
      <c r="P36" s="395">
        <f>P37</f>
        <v>991349.42</v>
      </c>
      <c r="Q36" s="395">
        <f>Q37</f>
        <v>985000</v>
      </c>
      <c r="R36" s="396">
        <f>R37</f>
        <v>995000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pans="1:63" ht="33.75" customHeight="1" x14ac:dyDescent="0.2">
      <c r="B37" s="646" t="s">
        <v>258</v>
      </c>
      <c r="C37" s="654"/>
      <c r="D37" s="654"/>
      <c r="E37" s="654"/>
      <c r="F37" s="654"/>
      <c r="G37" s="654"/>
      <c r="H37" s="654"/>
      <c r="I37" s="654"/>
      <c r="J37" s="654"/>
      <c r="K37" s="655"/>
      <c r="L37" s="392">
        <v>6740495220</v>
      </c>
      <c r="M37" s="393">
        <v>8</v>
      </c>
      <c r="N37" s="393">
        <v>1</v>
      </c>
      <c r="O37" s="394" t="s">
        <v>276</v>
      </c>
      <c r="P37" s="395">
        <v>991349.42</v>
      </c>
      <c r="Q37" s="395">
        <v>985000</v>
      </c>
      <c r="R37" s="396">
        <v>995000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1:63" ht="110.25" customHeight="1" x14ac:dyDescent="0.2">
      <c r="B38" s="650" t="s">
        <v>275</v>
      </c>
      <c r="C38" s="650"/>
      <c r="D38" s="650"/>
      <c r="E38" s="650"/>
      <c r="F38" s="650"/>
      <c r="G38" s="650"/>
      <c r="H38" s="650"/>
      <c r="I38" s="650"/>
      <c r="J38" s="650"/>
      <c r="K38" s="651"/>
      <c r="L38" s="387" t="s">
        <v>274</v>
      </c>
      <c r="M38" s="388">
        <v>0</v>
      </c>
      <c r="N38" s="388">
        <v>0</v>
      </c>
      <c r="O38" s="389" t="s">
        <v>340</v>
      </c>
      <c r="P38" s="390">
        <f>P41</f>
        <v>2450200</v>
      </c>
      <c r="Q38" s="390">
        <f>Q41</f>
        <v>3003300</v>
      </c>
      <c r="R38" s="391">
        <f>R41</f>
        <v>3003300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</row>
    <row r="39" spans="1:63" ht="18" customHeight="1" x14ac:dyDescent="0.2">
      <c r="B39" s="645" t="s">
        <v>230</v>
      </c>
      <c r="C39" s="645"/>
      <c r="D39" s="645"/>
      <c r="E39" s="645"/>
      <c r="F39" s="645"/>
      <c r="G39" s="645"/>
      <c r="H39" s="645"/>
      <c r="I39" s="645"/>
      <c r="J39" s="645"/>
      <c r="K39" s="646"/>
      <c r="L39" s="392" t="s">
        <v>274</v>
      </c>
      <c r="M39" s="393">
        <v>8</v>
      </c>
      <c r="N39" s="393">
        <v>0</v>
      </c>
      <c r="O39" s="394" t="s">
        <v>340</v>
      </c>
      <c r="P39" s="395">
        <f>P41</f>
        <v>2450200</v>
      </c>
      <c r="Q39" s="395">
        <f>Q41</f>
        <v>3003300</v>
      </c>
      <c r="R39" s="396">
        <f>R41</f>
        <v>3003300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</row>
    <row r="40" spans="1:63" ht="15" customHeight="1" x14ac:dyDescent="0.2">
      <c r="B40" s="645" t="s">
        <v>280</v>
      </c>
      <c r="C40" s="645"/>
      <c r="D40" s="645"/>
      <c r="E40" s="645"/>
      <c r="F40" s="645"/>
      <c r="G40" s="645"/>
      <c r="H40" s="645"/>
      <c r="I40" s="645"/>
      <c r="J40" s="645"/>
      <c r="K40" s="646"/>
      <c r="L40" s="392" t="s">
        <v>274</v>
      </c>
      <c r="M40" s="393">
        <v>8</v>
      </c>
      <c r="N40" s="393">
        <v>1</v>
      </c>
      <c r="O40" s="394" t="s">
        <v>340</v>
      </c>
      <c r="P40" s="395">
        <f>P41</f>
        <v>2450200</v>
      </c>
      <c r="Q40" s="395">
        <f>Q41</f>
        <v>3003300</v>
      </c>
      <c r="R40" s="396">
        <f>R41</f>
        <v>3003300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</row>
    <row r="41" spans="1:63" ht="16.5" customHeight="1" x14ac:dyDescent="0.2">
      <c r="B41" s="645" t="s">
        <v>60</v>
      </c>
      <c r="C41" s="645"/>
      <c r="D41" s="645"/>
      <c r="E41" s="645"/>
      <c r="F41" s="645"/>
      <c r="G41" s="645"/>
      <c r="H41" s="645"/>
      <c r="I41" s="645"/>
      <c r="J41" s="645"/>
      <c r="K41" s="646"/>
      <c r="L41" s="392" t="s">
        <v>274</v>
      </c>
      <c r="M41" s="393">
        <v>8</v>
      </c>
      <c r="N41" s="393">
        <v>1</v>
      </c>
      <c r="O41" s="394" t="s">
        <v>295</v>
      </c>
      <c r="P41" s="395">
        <v>2450200</v>
      </c>
      <c r="Q41" s="395">
        <v>3003300</v>
      </c>
      <c r="R41" s="396">
        <v>3003300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</row>
    <row r="42" spans="1:63" ht="70.5" customHeight="1" x14ac:dyDescent="0.2">
      <c r="A42" s="366"/>
      <c r="B42" s="656" t="s">
        <v>273</v>
      </c>
      <c r="C42" s="657"/>
      <c r="D42" s="657"/>
      <c r="E42" s="657"/>
      <c r="F42" s="657"/>
      <c r="G42" s="657"/>
      <c r="H42" s="401"/>
      <c r="I42" s="402"/>
      <c r="J42" s="402"/>
      <c r="K42" s="403"/>
      <c r="L42" s="404" t="s">
        <v>272</v>
      </c>
      <c r="M42" s="388">
        <v>0</v>
      </c>
      <c r="N42" s="388">
        <v>0</v>
      </c>
      <c r="O42" s="399">
        <v>0</v>
      </c>
      <c r="P42" s="390">
        <f>P45</f>
        <v>685900</v>
      </c>
      <c r="Q42" s="390">
        <v>0</v>
      </c>
      <c r="R42" s="391">
        <v>0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</row>
    <row r="43" spans="1:63" ht="12.75" x14ac:dyDescent="0.2">
      <c r="B43" s="645" t="s">
        <v>230</v>
      </c>
      <c r="C43" s="645"/>
      <c r="D43" s="645"/>
      <c r="E43" s="645"/>
      <c r="F43" s="645"/>
      <c r="G43" s="645"/>
      <c r="H43" s="645"/>
      <c r="I43" s="645"/>
      <c r="J43" s="645"/>
      <c r="K43" s="646"/>
      <c r="L43" s="405" t="s">
        <v>272</v>
      </c>
      <c r="M43" s="393">
        <v>8</v>
      </c>
      <c r="N43" s="393">
        <v>0</v>
      </c>
      <c r="O43" s="394" t="s">
        <v>340</v>
      </c>
      <c r="P43" s="395">
        <f>P45</f>
        <v>685900</v>
      </c>
      <c r="Q43" s="395">
        <v>0</v>
      </c>
      <c r="R43" s="396">
        <v>0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</row>
    <row r="44" spans="1:63" ht="12.75" x14ac:dyDescent="0.2">
      <c r="B44" s="645" t="s">
        <v>280</v>
      </c>
      <c r="C44" s="645"/>
      <c r="D44" s="645"/>
      <c r="E44" s="645"/>
      <c r="F44" s="645"/>
      <c r="G44" s="645"/>
      <c r="H44" s="645"/>
      <c r="I44" s="645"/>
      <c r="J44" s="645"/>
      <c r="K44" s="646"/>
      <c r="L44" s="405" t="s">
        <v>272</v>
      </c>
      <c r="M44" s="393">
        <v>8</v>
      </c>
      <c r="N44" s="393">
        <v>1</v>
      </c>
      <c r="O44" s="394" t="s">
        <v>340</v>
      </c>
      <c r="P44" s="395">
        <f>P45</f>
        <v>685900</v>
      </c>
      <c r="Q44" s="395">
        <v>0</v>
      </c>
      <c r="R44" s="396">
        <v>0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</row>
    <row r="45" spans="1:63" ht="12.75" x14ac:dyDescent="0.2">
      <c r="B45" s="645" t="s">
        <v>60</v>
      </c>
      <c r="C45" s="645"/>
      <c r="D45" s="645"/>
      <c r="E45" s="645"/>
      <c r="F45" s="645"/>
      <c r="G45" s="645"/>
      <c r="H45" s="645"/>
      <c r="I45" s="645"/>
      <c r="J45" s="645"/>
      <c r="K45" s="646"/>
      <c r="L45" s="405" t="s">
        <v>272</v>
      </c>
      <c r="M45" s="393">
        <v>8</v>
      </c>
      <c r="N45" s="393">
        <v>1</v>
      </c>
      <c r="O45" s="394" t="s">
        <v>295</v>
      </c>
      <c r="P45" s="395">
        <v>685900</v>
      </c>
      <c r="Q45" s="395">
        <v>0</v>
      </c>
      <c r="R45" s="396">
        <v>0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</row>
    <row r="46" spans="1:63" s="373" customFormat="1" ht="38.25" customHeight="1" x14ac:dyDescent="0.25">
      <c r="B46" s="406"/>
      <c r="C46" s="658" t="s">
        <v>342</v>
      </c>
      <c r="D46" s="658"/>
      <c r="E46" s="658"/>
      <c r="F46" s="658"/>
      <c r="G46" s="658"/>
      <c r="H46" s="658"/>
      <c r="I46" s="658"/>
      <c r="J46" s="658"/>
      <c r="K46" s="659"/>
      <c r="L46" s="383">
        <v>6740500000</v>
      </c>
      <c r="M46" s="384">
        <v>0</v>
      </c>
      <c r="N46" s="384">
        <v>0</v>
      </c>
      <c r="O46" s="385">
        <v>0</v>
      </c>
      <c r="P46" s="386">
        <f>P50+P53+P74+P66+P57+P61+P73+P81</f>
        <v>7018105.2899999991</v>
      </c>
      <c r="Q46" s="386">
        <f>Q50+Q53+Q74+Q66+Q57+Q61+Q73+Q81</f>
        <v>6356759.3899999997</v>
      </c>
      <c r="R46" s="381">
        <f>R50+R53+R74+R66+R57+R61+R73+R81</f>
        <v>6427159.3899999997</v>
      </c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</row>
    <row r="47" spans="1:63" ht="18" customHeight="1" x14ac:dyDescent="0.2">
      <c r="B47" s="650" t="s">
        <v>303</v>
      </c>
      <c r="C47" s="650"/>
      <c r="D47" s="650"/>
      <c r="E47" s="650"/>
      <c r="F47" s="650"/>
      <c r="G47" s="650"/>
      <c r="H47" s="650"/>
      <c r="I47" s="650"/>
      <c r="J47" s="650"/>
      <c r="K47" s="651"/>
      <c r="L47" s="387">
        <v>6740510010</v>
      </c>
      <c r="M47" s="388">
        <v>0</v>
      </c>
      <c r="N47" s="388">
        <v>0</v>
      </c>
      <c r="O47" s="389" t="s">
        <v>340</v>
      </c>
      <c r="P47" s="390">
        <f>P50</f>
        <v>1754631.59</v>
      </c>
      <c r="Q47" s="390">
        <f>Q50</f>
        <v>1296761.8600000001</v>
      </c>
      <c r="R47" s="391">
        <f>R50</f>
        <v>1296761.8600000001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</row>
    <row r="48" spans="1:63" ht="15" customHeight="1" x14ac:dyDescent="0.2">
      <c r="B48" s="645" t="s">
        <v>305</v>
      </c>
      <c r="C48" s="645"/>
      <c r="D48" s="645"/>
      <c r="E48" s="645"/>
      <c r="F48" s="645"/>
      <c r="G48" s="645"/>
      <c r="H48" s="645"/>
      <c r="I48" s="645"/>
      <c r="J48" s="645"/>
      <c r="K48" s="646"/>
      <c r="L48" s="392">
        <v>6740510010</v>
      </c>
      <c r="M48" s="393">
        <v>1</v>
      </c>
      <c r="N48" s="393">
        <v>0</v>
      </c>
      <c r="O48" s="394" t="s">
        <v>340</v>
      </c>
      <c r="P48" s="395">
        <f>P50</f>
        <v>1754631.59</v>
      </c>
      <c r="Q48" s="395">
        <f>Q50</f>
        <v>1296761.8600000001</v>
      </c>
      <c r="R48" s="396">
        <f>R50</f>
        <v>1296761.8600000001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</row>
    <row r="49" spans="2:63" ht="36" customHeight="1" x14ac:dyDescent="0.2">
      <c r="B49" s="645" t="s">
        <v>304</v>
      </c>
      <c r="C49" s="645"/>
      <c r="D49" s="645"/>
      <c r="E49" s="645"/>
      <c r="F49" s="645"/>
      <c r="G49" s="645"/>
      <c r="H49" s="645"/>
      <c r="I49" s="645"/>
      <c r="J49" s="645"/>
      <c r="K49" s="646"/>
      <c r="L49" s="392">
        <v>6740510010</v>
      </c>
      <c r="M49" s="393">
        <v>1</v>
      </c>
      <c r="N49" s="393">
        <v>2</v>
      </c>
      <c r="O49" s="394" t="s">
        <v>340</v>
      </c>
      <c r="P49" s="395">
        <f>P50</f>
        <v>1754631.59</v>
      </c>
      <c r="Q49" s="395">
        <f>Q50</f>
        <v>1296761.8600000001</v>
      </c>
      <c r="R49" s="396">
        <f>R50</f>
        <v>1296761.8600000001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</row>
    <row r="50" spans="2:63" ht="26.25" customHeight="1" x14ac:dyDescent="0.2">
      <c r="B50" s="645" t="s">
        <v>289</v>
      </c>
      <c r="C50" s="645"/>
      <c r="D50" s="645"/>
      <c r="E50" s="645"/>
      <c r="F50" s="645"/>
      <c r="G50" s="645"/>
      <c r="H50" s="645"/>
      <c r="I50" s="645"/>
      <c r="J50" s="645"/>
      <c r="K50" s="646"/>
      <c r="L50" s="392">
        <v>6740510010</v>
      </c>
      <c r="M50" s="393">
        <v>1</v>
      </c>
      <c r="N50" s="393">
        <v>2</v>
      </c>
      <c r="O50" s="394" t="s">
        <v>288</v>
      </c>
      <c r="P50" s="395">
        <v>1754631.59</v>
      </c>
      <c r="Q50" s="395">
        <v>1296761.8600000001</v>
      </c>
      <c r="R50" s="396">
        <v>1296761.8600000001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</row>
    <row r="51" spans="2:63" ht="27.75" customHeight="1" x14ac:dyDescent="0.2">
      <c r="B51" s="650" t="s">
        <v>328</v>
      </c>
      <c r="C51" s="650"/>
      <c r="D51" s="650"/>
      <c r="E51" s="650"/>
      <c r="F51" s="650"/>
      <c r="G51" s="650"/>
      <c r="H51" s="650"/>
      <c r="I51" s="650"/>
      <c r="J51" s="650"/>
      <c r="K51" s="651"/>
      <c r="L51" s="387">
        <v>6740510020</v>
      </c>
      <c r="M51" s="388">
        <v>0</v>
      </c>
      <c r="N51" s="388">
        <v>0</v>
      </c>
      <c r="O51" s="389" t="s">
        <v>340</v>
      </c>
      <c r="P51" s="390">
        <f>P53</f>
        <v>4391815.26</v>
      </c>
      <c r="Q51" s="390">
        <f>Q53</f>
        <v>4230571.5299999993</v>
      </c>
      <c r="R51" s="391">
        <f>R53</f>
        <v>4260571.5299999993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2:63" ht="12.75" x14ac:dyDescent="0.2">
      <c r="B52" s="645" t="s">
        <v>305</v>
      </c>
      <c r="C52" s="645"/>
      <c r="D52" s="645"/>
      <c r="E52" s="645"/>
      <c r="F52" s="645"/>
      <c r="G52" s="645"/>
      <c r="H52" s="645"/>
      <c r="I52" s="645"/>
      <c r="J52" s="645"/>
      <c r="K52" s="646"/>
      <c r="L52" s="392">
        <v>6740510020</v>
      </c>
      <c r="M52" s="393">
        <v>1</v>
      </c>
      <c r="N52" s="393">
        <v>0</v>
      </c>
      <c r="O52" s="400">
        <v>0</v>
      </c>
      <c r="P52" s="395">
        <f>P53</f>
        <v>4391815.26</v>
      </c>
      <c r="Q52" s="395">
        <f>Q53</f>
        <v>4230571.5299999993</v>
      </c>
      <c r="R52" s="396">
        <f>R53</f>
        <v>4260571.5299999993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2:63" ht="60.75" customHeight="1" x14ac:dyDescent="0.2">
      <c r="B53" s="645" t="s">
        <v>302</v>
      </c>
      <c r="C53" s="645"/>
      <c r="D53" s="645"/>
      <c r="E53" s="645"/>
      <c r="F53" s="645"/>
      <c r="G53" s="645"/>
      <c r="H53" s="645"/>
      <c r="I53" s="645"/>
      <c r="J53" s="645"/>
      <c r="K53" s="646"/>
      <c r="L53" s="392">
        <v>6740510020</v>
      </c>
      <c r="M53" s="393">
        <v>1</v>
      </c>
      <c r="N53" s="393">
        <v>4</v>
      </c>
      <c r="O53" s="394" t="s">
        <v>340</v>
      </c>
      <c r="P53" s="395">
        <f>P54+P55+P56</f>
        <v>4391815.26</v>
      </c>
      <c r="Q53" s="395">
        <f t="shared" ref="Q53:R53" si="2">Q54+Q55+Q56</f>
        <v>4230571.5299999993</v>
      </c>
      <c r="R53" s="396">
        <f t="shared" si="2"/>
        <v>4260571.5299999993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</row>
    <row r="54" spans="2:63" ht="26.25" customHeight="1" x14ac:dyDescent="0.2">
      <c r="B54" s="645" t="s">
        <v>289</v>
      </c>
      <c r="C54" s="645"/>
      <c r="D54" s="645"/>
      <c r="E54" s="645"/>
      <c r="F54" s="645"/>
      <c r="G54" s="645"/>
      <c r="H54" s="645"/>
      <c r="I54" s="645"/>
      <c r="J54" s="645"/>
      <c r="K54" s="646"/>
      <c r="L54" s="392">
        <v>6740510020</v>
      </c>
      <c r="M54" s="393">
        <v>1</v>
      </c>
      <c r="N54" s="393">
        <v>4</v>
      </c>
      <c r="O54" s="394" t="s">
        <v>288</v>
      </c>
      <c r="P54" s="395">
        <v>3421234.45</v>
      </c>
      <c r="Q54" s="395">
        <v>3290571.53</v>
      </c>
      <c r="R54" s="396">
        <v>3290571.53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</row>
    <row r="55" spans="2:63" ht="37.5" customHeight="1" x14ac:dyDescent="0.2">
      <c r="B55" s="645" t="s">
        <v>258</v>
      </c>
      <c r="C55" s="645"/>
      <c r="D55" s="645"/>
      <c r="E55" s="645"/>
      <c r="F55" s="645"/>
      <c r="G55" s="645"/>
      <c r="H55" s="645"/>
      <c r="I55" s="645"/>
      <c r="J55" s="645"/>
      <c r="K55" s="646"/>
      <c r="L55" s="392">
        <v>6740510020</v>
      </c>
      <c r="M55" s="393">
        <v>1</v>
      </c>
      <c r="N55" s="393">
        <v>4</v>
      </c>
      <c r="O55" s="394" t="s">
        <v>276</v>
      </c>
      <c r="P55" s="395">
        <v>939533</v>
      </c>
      <c r="Q55" s="395">
        <v>860000</v>
      </c>
      <c r="R55" s="396">
        <v>890000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</row>
    <row r="56" spans="2:63" ht="27.75" customHeight="1" x14ac:dyDescent="0.2">
      <c r="B56" s="645" t="s">
        <v>291</v>
      </c>
      <c r="C56" s="645"/>
      <c r="D56" s="645"/>
      <c r="E56" s="645"/>
      <c r="F56" s="645"/>
      <c r="G56" s="645"/>
      <c r="H56" s="645"/>
      <c r="I56" s="645"/>
      <c r="J56" s="645"/>
      <c r="K56" s="646"/>
      <c r="L56" s="392">
        <v>6740510020</v>
      </c>
      <c r="M56" s="393">
        <v>1</v>
      </c>
      <c r="N56" s="393">
        <v>4</v>
      </c>
      <c r="O56" s="394" t="s">
        <v>300</v>
      </c>
      <c r="P56" s="395">
        <v>31047.81</v>
      </c>
      <c r="Q56" s="395">
        <v>80000</v>
      </c>
      <c r="R56" s="396">
        <v>80000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</row>
    <row r="57" spans="2:63" ht="37.5" customHeight="1" x14ac:dyDescent="0.2">
      <c r="B57" s="650" t="s">
        <v>267</v>
      </c>
      <c r="C57" s="650"/>
      <c r="D57" s="650"/>
      <c r="E57" s="650"/>
      <c r="F57" s="650"/>
      <c r="G57" s="650"/>
      <c r="H57" s="650"/>
      <c r="I57" s="650"/>
      <c r="J57" s="650"/>
      <c r="K57" s="651"/>
      <c r="L57" s="387">
        <v>6740525050</v>
      </c>
      <c r="M57" s="388">
        <v>0</v>
      </c>
      <c r="N57" s="388">
        <v>0</v>
      </c>
      <c r="O57" s="389" t="s">
        <v>340</v>
      </c>
      <c r="P57" s="390">
        <f>P60</f>
        <v>274678.8</v>
      </c>
      <c r="Q57" s="390">
        <f t="shared" ref="Q57:R59" si="3">Q58</f>
        <v>192000</v>
      </c>
      <c r="R57" s="391">
        <f t="shared" si="3"/>
        <v>192000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</row>
    <row r="58" spans="2:63" ht="12.75" x14ac:dyDescent="0.2">
      <c r="B58" s="645" t="s">
        <v>228</v>
      </c>
      <c r="C58" s="645"/>
      <c r="D58" s="645"/>
      <c r="E58" s="645"/>
      <c r="F58" s="645"/>
      <c r="G58" s="645"/>
      <c r="H58" s="645"/>
      <c r="I58" s="645"/>
      <c r="J58" s="645"/>
      <c r="K58" s="646"/>
      <c r="L58" s="392">
        <v>6740525050</v>
      </c>
      <c r="M58" s="393">
        <v>10</v>
      </c>
      <c r="N58" s="393">
        <v>0</v>
      </c>
      <c r="O58" s="394" t="s">
        <v>340</v>
      </c>
      <c r="P58" s="395">
        <f>P60</f>
        <v>274678.8</v>
      </c>
      <c r="Q58" s="395">
        <f t="shared" si="3"/>
        <v>192000</v>
      </c>
      <c r="R58" s="396">
        <f t="shared" si="3"/>
        <v>192000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</row>
    <row r="59" spans="2:63" ht="12.75" x14ac:dyDescent="0.2">
      <c r="B59" s="645" t="s">
        <v>270</v>
      </c>
      <c r="C59" s="645"/>
      <c r="D59" s="645"/>
      <c r="E59" s="645"/>
      <c r="F59" s="645"/>
      <c r="G59" s="645"/>
      <c r="H59" s="645"/>
      <c r="I59" s="645"/>
      <c r="J59" s="645"/>
      <c r="K59" s="646"/>
      <c r="L59" s="392">
        <v>6740525050</v>
      </c>
      <c r="M59" s="393">
        <v>10</v>
      </c>
      <c r="N59" s="393">
        <v>1</v>
      </c>
      <c r="O59" s="394" t="s">
        <v>340</v>
      </c>
      <c r="P59" s="395">
        <f>P60</f>
        <v>274678.8</v>
      </c>
      <c r="Q59" s="395">
        <f t="shared" si="3"/>
        <v>192000</v>
      </c>
      <c r="R59" s="396">
        <f t="shared" si="3"/>
        <v>192000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</row>
    <row r="60" spans="2:63" ht="24.75" customHeight="1" x14ac:dyDescent="0.2">
      <c r="B60" s="645" t="s">
        <v>266</v>
      </c>
      <c r="C60" s="645"/>
      <c r="D60" s="645"/>
      <c r="E60" s="645"/>
      <c r="F60" s="645"/>
      <c r="G60" s="645"/>
      <c r="H60" s="645"/>
      <c r="I60" s="645"/>
      <c r="J60" s="645"/>
      <c r="K60" s="646"/>
      <c r="L60" s="392">
        <v>6740525050</v>
      </c>
      <c r="M60" s="393">
        <v>10</v>
      </c>
      <c r="N60" s="393">
        <v>1</v>
      </c>
      <c r="O60" s="394" t="s">
        <v>343</v>
      </c>
      <c r="P60" s="395">
        <v>274678.8</v>
      </c>
      <c r="Q60" s="395">
        <v>192000</v>
      </c>
      <c r="R60" s="396">
        <v>192000</v>
      </c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</row>
    <row r="61" spans="2:63" ht="54" customHeight="1" x14ac:dyDescent="0.2">
      <c r="B61" s="650" t="s">
        <v>290</v>
      </c>
      <c r="C61" s="650"/>
      <c r="D61" s="650"/>
      <c r="E61" s="650"/>
      <c r="F61" s="650"/>
      <c r="G61" s="650"/>
      <c r="H61" s="650"/>
      <c r="I61" s="650"/>
      <c r="J61" s="650"/>
      <c r="K61" s="651"/>
      <c r="L61" s="387">
        <v>6740551180</v>
      </c>
      <c r="M61" s="388">
        <v>0</v>
      </c>
      <c r="N61" s="388">
        <v>0</v>
      </c>
      <c r="O61" s="389" t="s">
        <v>340</v>
      </c>
      <c r="P61" s="390">
        <f t="shared" ref="P61:R62" si="4">P62</f>
        <v>386129.64</v>
      </c>
      <c r="Q61" s="390">
        <f t="shared" si="4"/>
        <v>425300</v>
      </c>
      <c r="R61" s="391">
        <f t="shared" si="4"/>
        <v>465700</v>
      </c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pans="2:63" ht="15.75" customHeight="1" x14ac:dyDescent="0.2">
      <c r="B62" s="645" t="s">
        <v>239</v>
      </c>
      <c r="C62" s="645"/>
      <c r="D62" s="645"/>
      <c r="E62" s="645"/>
      <c r="F62" s="645"/>
      <c r="G62" s="645"/>
      <c r="H62" s="645"/>
      <c r="I62" s="645"/>
      <c r="J62" s="645"/>
      <c r="K62" s="646"/>
      <c r="L62" s="392">
        <v>6740551180</v>
      </c>
      <c r="M62" s="393">
        <v>2</v>
      </c>
      <c r="N62" s="393">
        <v>0</v>
      </c>
      <c r="O62" s="394" t="s">
        <v>340</v>
      </c>
      <c r="P62" s="395">
        <f t="shared" si="4"/>
        <v>386129.64</v>
      </c>
      <c r="Q62" s="395">
        <f t="shared" si="4"/>
        <v>425300</v>
      </c>
      <c r="R62" s="396">
        <f t="shared" si="4"/>
        <v>465700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</row>
    <row r="63" spans="2:63" ht="27" customHeight="1" x14ac:dyDescent="0.2">
      <c r="B63" s="645" t="s">
        <v>238</v>
      </c>
      <c r="C63" s="645"/>
      <c r="D63" s="645"/>
      <c r="E63" s="645"/>
      <c r="F63" s="645"/>
      <c r="G63" s="645"/>
      <c r="H63" s="645"/>
      <c r="I63" s="645"/>
      <c r="J63" s="645"/>
      <c r="K63" s="646"/>
      <c r="L63" s="392">
        <v>6740551180</v>
      </c>
      <c r="M63" s="393">
        <v>2</v>
      </c>
      <c r="N63" s="393">
        <v>3</v>
      </c>
      <c r="O63" s="394" t="s">
        <v>340</v>
      </c>
      <c r="P63" s="395">
        <f>P64+P65</f>
        <v>386129.64</v>
      </c>
      <c r="Q63" s="395">
        <v>425300</v>
      </c>
      <c r="R63" s="396">
        <v>465700</v>
      </c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2:63" ht="24.75" customHeight="1" x14ac:dyDescent="0.2">
      <c r="B64" s="645" t="s">
        <v>289</v>
      </c>
      <c r="C64" s="645"/>
      <c r="D64" s="645"/>
      <c r="E64" s="645"/>
      <c r="F64" s="645"/>
      <c r="G64" s="645"/>
      <c r="H64" s="645"/>
      <c r="I64" s="645"/>
      <c r="J64" s="645"/>
      <c r="K64" s="646"/>
      <c r="L64" s="392">
        <v>6740551180</v>
      </c>
      <c r="M64" s="393">
        <v>2</v>
      </c>
      <c r="N64" s="393">
        <v>3</v>
      </c>
      <c r="O64" s="394" t="s">
        <v>288</v>
      </c>
      <c r="P64" s="395">
        <v>382651.32</v>
      </c>
      <c r="Q64" s="395">
        <v>381005.43</v>
      </c>
      <c r="R64" s="396">
        <v>381005.43</v>
      </c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</row>
    <row r="65" spans="2:63" ht="35.25" customHeight="1" x14ac:dyDescent="0.2">
      <c r="B65" s="645" t="s">
        <v>258</v>
      </c>
      <c r="C65" s="645"/>
      <c r="D65" s="645"/>
      <c r="E65" s="645"/>
      <c r="F65" s="645"/>
      <c r="G65" s="645"/>
      <c r="H65" s="645"/>
      <c r="I65" s="645"/>
      <c r="J65" s="645"/>
      <c r="K65" s="646"/>
      <c r="L65" s="392">
        <v>6740551180</v>
      </c>
      <c r="M65" s="393">
        <v>2</v>
      </c>
      <c r="N65" s="393">
        <v>3</v>
      </c>
      <c r="O65" s="394" t="s">
        <v>276</v>
      </c>
      <c r="P65" s="395">
        <v>3478.32</v>
      </c>
      <c r="Q65" s="395">
        <v>44294.57</v>
      </c>
      <c r="R65" s="396">
        <v>84694.57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</row>
    <row r="66" spans="2:63" ht="43.5" customHeight="1" x14ac:dyDescent="0.2">
      <c r="B66" s="651" t="s">
        <v>324</v>
      </c>
      <c r="C66" s="652"/>
      <c r="D66" s="652"/>
      <c r="E66" s="652"/>
      <c r="F66" s="652"/>
      <c r="G66" s="652"/>
      <c r="H66" s="652"/>
      <c r="I66" s="652"/>
      <c r="J66" s="652"/>
      <c r="K66" s="653"/>
      <c r="L66" s="387">
        <v>6740595100</v>
      </c>
      <c r="M66" s="388">
        <v>0</v>
      </c>
      <c r="N66" s="388">
        <v>0</v>
      </c>
      <c r="O66" s="389" t="s">
        <v>340</v>
      </c>
      <c r="P66" s="390">
        <f>P69</f>
        <v>10724</v>
      </c>
      <c r="Q66" s="390">
        <f>Q69</f>
        <v>12000</v>
      </c>
      <c r="R66" s="391">
        <f>R69</f>
        <v>12000</v>
      </c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</row>
    <row r="67" spans="2:63" ht="15" customHeight="1" x14ac:dyDescent="0.2">
      <c r="B67" s="646" t="s">
        <v>305</v>
      </c>
      <c r="C67" s="654"/>
      <c r="D67" s="654"/>
      <c r="E67" s="654"/>
      <c r="F67" s="654"/>
      <c r="G67" s="654"/>
      <c r="H67" s="654"/>
      <c r="I67" s="654"/>
      <c r="J67" s="654"/>
      <c r="K67" s="655"/>
      <c r="L67" s="392">
        <v>6740595100</v>
      </c>
      <c r="M67" s="393">
        <v>1</v>
      </c>
      <c r="N67" s="393">
        <v>0</v>
      </c>
      <c r="O67" s="394" t="s">
        <v>340</v>
      </c>
      <c r="P67" s="395">
        <f>P69</f>
        <v>10724</v>
      </c>
      <c r="Q67" s="395">
        <f>Q69</f>
        <v>12000</v>
      </c>
      <c r="R67" s="396">
        <f>R69</f>
        <v>12000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2:63" ht="20.25" customHeight="1" x14ac:dyDescent="0.2">
      <c r="B68" s="646" t="s">
        <v>325</v>
      </c>
      <c r="C68" s="654"/>
      <c r="D68" s="654"/>
      <c r="E68" s="654"/>
      <c r="F68" s="654"/>
      <c r="G68" s="654"/>
      <c r="H68" s="654"/>
      <c r="I68" s="654"/>
      <c r="J68" s="654"/>
      <c r="K68" s="655"/>
      <c r="L68" s="392">
        <v>6740595100</v>
      </c>
      <c r="M68" s="393">
        <v>1</v>
      </c>
      <c r="N68" s="393">
        <v>13</v>
      </c>
      <c r="O68" s="394" t="s">
        <v>340</v>
      </c>
      <c r="P68" s="395">
        <f>P69</f>
        <v>10724</v>
      </c>
      <c r="Q68" s="395">
        <f>Q69</f>
        <v>12000</v>
      </c>
      <c r="R68" s="396">
        <f>R69</f>
        <v>12000</v>
      </c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</row>
    <row r="69" spans="2:63" ht="15" customHeight="1" x14ac:dyDescent="0.2">
      <c r="B69" s="646" t="s">
        <v>291</v>
      </c>
      <c r="C69" s="654"/>
      <c r="D69" s="654"/>
      <c r="E69" s="654"/>
      <c r="F69" s="654"/>
      <c r="G69" s="654"/>
      <c r="H69" s="654"/>
      <c r="I69" s="654"/>
      <c r="J69" s="654"/>
      <c r="K69" s="655"/>
      <c r="L69" s="392">
        <v>6740595100</v>
      </c>
      <c r="M69" s="393">
        <v>1</v>
      </c>
      <c r="N69" s="393">
        <v>13</v>
      </c>
      <c r="O69" s="400">
        <v>850</v>
      </c>
      <c r="P69" s="395">
        <v>10724</v>
      </c>
      <c r="Q69" s="395">
        <v>12000</v>
      </c>
      <c r="R69" s="396">
        <v>12000</v>
      </c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</row>
    <row r="70" spans="2:63" ht="111.75" customHeight="1" x14ac:dyDescent="0.2">
      <c r="B70" s="642" t="s">
        <v>299</v>
      </c>
      <c r="C70" s="643"/>
      <c r="D70" s="643"/>
      <c r="E70" s="643"/>
      <c r="F70" s="643"/>
      <c r="G70" s="644"/>
      <c r="H70" s="401"/>
      <c r="I70" s="402"/>
      <c r="J70" s="402"/>
      <c r="K70" s="403"/>
      <c r="L70" s="405" t="s">
        <v>298</v>
      </c>
      <c r="M70" s="393">
        <v>0</v>
      </c>
      <c r="N70" s="393">
        <v>0</v>
      </c>
      <c r="O70" s="400">
        <v>0</v>
      </c>
      <c r="P70" s="395">
        <f>P73</f>
        <v>31600</v>
      </c>
      <c r="Q70" s="395">
        <f>Q73</f>
        <v>31600</v>
      </c>
      <c r="R70" s="396">
        <f>R73</f>
        <v>31600</v>
      </c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</row>
    <row r="71" spans="2:63" ht="12.75" x14ac:dyDescent="0.2">
      <c r="B71" s="645" t="s">
        <v>305</v>
      </c>
      <c r="C71" s="645"/>
      <c r="D71" s="645"/>
      <c r="E71" s="645"/>
      <c r="F71" s="645"/>
      <c r="G71" s="645"/>
      <c r="H71" s="645"/>
      <c r="I71" s="645"/>
      <c r="J71" s="645"/>
      <c r="K71" s="646"/>
      <c r="L71" s="392" t="s">
        <v>298</v>
      </c>
      <c r="M71" s="393">
        <v>1</v>
      </c>
      <c r="N71" s="393">
        <v>0</v>
      </c>
      <c r="O71" s="400">
        <v>0</v>
      </c>
      <c r="P71" s="395">
        <f t="shared" ref="P71:R72" si="5">P72</f>
        <v>31600</v>
      </c>
      <c r="Q71" s="395">
        <f t="shared" si="5"/>
        <v>31600</v>
      </c>
      <c r="R71" s="396">
        <f t="shared" si="5"/>
        <v>31600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</row>
    <row r="72" spans="2:63" ht="71.25" customHeight="1" x14ac:dyDescent="0.2">
      <c r="B72" s="645" t="s">
        <v>302</v>
      </c>
      <c r="C72" s="645"/>
      <c r="D72" s="645"/>
      <c r="E72" s="645"/>
      <c r="F72" s="645"/>
      <c r="G72" s="645"/>
      <c r="H72" s="645"/>
      <c r="I72" s="645"/>
      <c r="J72" s="645"/>
      <c r="K72" s="646"/>
      <c r="L72" s="392" t="s">
        <v>298</v>
      </c>
      <c r="M72" s="393">
        <v>1</v>
      </c>
      <c r="N72" s="393">
        <v>4</v>
      </c>
      <c r="O72" s="400">
        <v>0</v>
      </c>
      <c r="P72" s="395">
        <f t="shared" si="5"/>
        <v>31600</v>
      </c>
      <c r="Q72" s="395">
        <f t="shared" si="5"/>
        <v>31600</v>
      </c>
      <c r="R72" s="396">
        <f t="shared" si="5"/>
        <v>31600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</row>
    <row r="73" spans="2:63" ht="17.25" customHeight="1" x14ac:dyDescent="0.2">
      <c r="B73" s="645" t="s">
        <v>60</v>
      </c>
      <c r="C73" s="645"/>
      <c r="D73" s="645"/>
      <c r="E73" s="645"/>
      <c r="F73" s="645"/>
      <c r="G73" s="645"/>
      <c r="H73" s="645"/>
      <c r="I73" s="645"/>
      <c r="J73" s="645"/>
      <c r="K73" s="646"/>
      <c r="L73" s="392" t="s">
        <v>298</v>
      </c>
      <c r="M73" s="393">
        <v>1</v>
      </c>
      <c r="N73" s="393">
        <v>4</v>
      </c>
      <c r="O73" s="394" t="s">
        <v>295</v>
      </c>
      <c r="P73" s="395">
        <v>31600</v>
      </c>
      <c r="Q73" s="395">
        <v>31600</v>
      </c>
      <c r="R73" s="396">
        <v>31600</v>
      </c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</row>
    <row r="74" spans="2:63" ht="119.25" customHeight="1" x14ac:dyDescent="0.2">
      <c r="B74" s="650" t="s">
        <v>294</v>
      </c>
      <c r="C74" s="650"/>
      <c r="D74" s="650"/>
      <c r="E74" s="650"/>
      <c r="F74" s="650"/>
      <c r="G74" s="650"/>
      <c r="H74" s="650"/>
      <c r="I74" s="650"/>
      <c r="J74" s="650"/>
      <c r="K74" s="651"/>
      <c r="L74" s="387" t="s">
        <v>293</v>
      </c>
      <c r="M74" s="388">
        <v>0</v>
      </c>
      <c r="N74" s="388">
        <v>0</v>
      </c>
      <c r="O74" s="389" t="s">
        <v>340</v>
      </c>
      <c r="P74" s="390">
        <f>P77</f>
        <v>93526</v>
      </c>
      <c r="Q74" s="390">
        <f>Q77</f>
        <v>93526</v>
      </c>
      <c r="R74" s="391">
        <f>R77</f>
        <v>93526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</row>
    <row r="75" spans="2:63" ht="15" customHeight="1" x14ac:dyDescent="0.2">
      <c r="B75" s="645" t="s">
        <v>305</v>
      </c>
      <c r="C75" s="645"/>
      <c r="D75" s="645"/>
      <c r="E75" s="645"/>
      <c r="F75" s="645"/>
      <c r="G75" s="645"/>
      <c r="H75" s="645"/>
      <c r="I75" s="645"/>
      <c r="J75" s="645"/>
      <c r="K75" s="646"/>
      <c r="L75" s="392" t="s">
        <v>293</v>
      </c>
      <c r="M75" s="393">
        <v>1</v>
      </c>
      <c r="N75" s="393">
        <v>0</v>
      </c>
      <c r="O75" s="394" t="s">
        <v>340</v>
      </c>
      <c r="P75" s="395">
        <f>P77</f>
        <v>93526</v>
      </c>
      <c r="Q75" s="395">
        <f>Q77</f>
        <v>93526</v>
      </c>
      <c r="R75" s="396">
        <f>R77</f>
        <v>93526</v>
      </c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</row>
    <row r="76" spans="2:63" ht="48.75" customHeight="1" x14ac:dyDescent="0.2">
      <c r="B76" s="645" t="s">
        <v>241</v>
      </c>
      <c r="C76" s="645"/>
      <c r="D76" s="645"/>
      <c r="E76" s="645"/>
      <c r="F76" s="645"/>
      <c r="G76" s="645"/>
      <c r="H76" s="645"/>
      <c r="I76" s="645"/>
      <c r="J76" s="645"/>
      <c r="K76" s="646"/>
      <c r="L76" s="392" t="s">
        <v>293</v>
      </c>
      <c r="M76" s="393">
        <v>1</v>
      </c>
      <c r="N76" s="393">
        <v>6</v>
      </c>
      <c r="O76" s="394" t="s">
        <v>340</v>
      </c>
      <c r="P76" s="395">
        <f>P77</f>
        <v>93526</v>
      </c>
      <c r="Q76" s="395">
        <f>Q77</f>
        <v>93526</v>
      </c>
      <c r="R76" s="396">
        <f>R77</f>
        <v>93526</v>
      </c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</row>
    <row r="77" spans="2:63" ht="15" customHeight="1" x14ac:dyDescent="0.2">
      <c r="B77" s="645" t="s">
        <v>60</v>
      </c>
      <c r="C77" s="645"/>
      <c r="D77" s="645"/>
      <c r="E77" s="645"/>
      <c r="F77" s="645"/>
      <c r="G77" s="645"/>
      <c r="H77" s="645"/>
      <c r="I77" s="645"/>
      <c r="J77" s="645"/>
      <c r="K77" s="646"/>
      <c r="L77" s="392" t="s">
        <v>293</v>
      </c>
      <c r="M77" s="393">
        <v>1</v>
      </c>
      <c r="N77" s="393">
        <v>6</v>
      </c>
      <c r="O77" s="394" t="s">
        <v>295</v>
      </c>
      <c r="P77" s="395">
        <v>93526</v>
      </c>
      <c r="Q77" s="395">
        <v>93526</v>
      </c>
      <c r="R77" s="395">
        <v>93526</v>
      </c>
      <c r="S77" s="407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</row>
    <row r="78" spans="2:63" ht="104.25" customHeight="1" x14ac:dyDescent="0.2">
      <c r="B78" s="647" t="s">
        <v>297</v>
      </c>
      <c r="C78" s="648"/>
      <c r="D78" s="648"/>
      <c r="E78" s="648"/>
      <c r="F78" s="648"/>
      <c r="G78" s="649"/>
      <c r="H78" s="401"/>
      <c r="I78" s="402"/>
      <c r="J78" s="402"/>
      <c r="K78" s="403"/>
      <c r="L78" s="392" t="s">
        <v>296</v>
      </c>
      <c r="M78" s="393">
        <v>0</v>
      </c>
      <c r="N78" s="393">
        <v>0</v>
      </c>
      <c r="O78" s="394">
        <v>0</v>
      </c>
      <c r="P78" s="395">
        <f>P81</f>
        <v>75000</v>
      </c>
      <c r="Q78" s="395">
        <f t="shared" ref="Q78:R78" si="6">Q81</f>
        <v>75000</v>
      </c>
      <c r="R78" s="396">
        <f t="shared" si="6"/>
        <v>75000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</row>
    <row r="79" spans="2:63" ht="12.75" x14ac:dyDescent="0.2">
      <c r="B79" s="645" t="s">
        <v>305</v>
      </c>
      <c r="C79" s="645"/>
      <c r="D79" s="645"/>
      <c r="E79" s="645"/>
      <c r="F79" s="645"/>
      <c r="G79" s="645"/>
      <c r="H79" s="645"/>
      <c r="I79" s="645"/>
      <c r="J79" s="645"/>
      <c r="K79" s="646"/>
      <c r="L79" s="392" t="s">
        <v>296</v>
      </c>
      <c r="M79" s="393">
        <v>1</v>
      </c>
      <c r="N79" s="393">
        <v>0</v>
      </c>
      <c r="O79" s="394">
        <v>0</v>
      </c>
      <c r="P79" s="395">
        <f t="shared" ref="P79:R80" si="7">P80</f>
        <v>75000</v>
      </c>
      <c r="Q79" s="395">
        <f t="shared" si="7"/>
        <v>75000</v>
      </c>
      <c r="R79" s="396">
        <f t="shared" si="7"/>
        <v>75000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</row>
    <row r="80" spans="2:63" ht="62.25" customHeight="1" x14ac:dyDescent="0.2">
      <c r="B80" s="645" t="s">
        <v>302</v>
      </c>
      <c r="C80" s="645"/>
      <c r="D80" s="645"/>
      <c r="E80" s="645"/>
      <c r="F80" s="645"/>
      <c r="G80" s="645"/>
      <c r="H80" s="645"/>
      <c r="I80" s="645"/>
      <c r="J80" s="645"/>
      <c r="K80" s="646"/>
      <c r="L80" s="392" t="s">
        <v>296</v>
      </c>
      <c r="M80" s="393">
        <v>1</v>
      </c>
      <c r="N80" s="393">
        <v>4</v>
      </c>
      <c r="O80" s="394">
        <v>0</v>
      </c>
      <c r="P80" s="395">
        <f t="shared" si="7"/>
        <v>75000</v>
      </c>
      <c r="Q80" s="395">
        <f t="shared" si="7"/>
        <v>75000</v>
      </c>
      <c r="R80" s="396">
        <f t="shared" si="7"/>
        <v>75000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</row>
    <row r="81" spans="2:63" ht="24" customHeight="1" x14ac:dyDescent="0.2">
      <c r="B81" s="647" t="s">
        <v>60</v>
      </c>
      <c r="C81" s="648"/>
      <c r="D81" s="648"/>
      <c r="E81" s="648"/>
      <c r="F81" s="648"/>
      <c r="G81" s="649"/>
      <c r="H81" s="408"/>
      <c r="I81" s="409"/>
      <c r="J81" s="409"/>
      <c r="K81" s="410"/>
      <c r="L81" s="405" t="s">
        <v>296</v>
      </c>
      <c r="M81" s="411">
        <v>1</v>
      </c>
      <c r="N81" s="411">
        <v>4</v>
      </c>
      <c r="O81" s="394">
        <v>540</v>
      </c>
      <c r="P81" s="412">
        <v>75000</v>
      </c>
      <c r="Q81" s="412">
        <v>75000</v>
      </c>
      <c r="R81" s="396">
        <v>75000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</row>
    <row r="82" spans="2:63" ht="30.75" customHeight="1" x14ac:dyDescent="0.2">
      <c r="B82" s="638" t="s">
        <v>264</v>
      </c>
      <c r="C82" s="639"/>
      <c r="D82" s="639"/>
      <c r="E82" s="639"/>
      <c r="F82" s="639"/>
      <c r="G82" s="639"/>
      <c r="H82" s="413"/>
      <c r="I82" s="414"/>
      <c r="J82" s="414"/>
      <c r="K82" s="414"/>
      <c r="L82" s="415">
        <v>6750000000</v>
      </c>
      <c r="M82" s="416">
        <v>0</v>
      </c>
      <c r="N82" s="416">
        <v>0</v>
      </c>
      <c r="O82" s="417">
        <v>0</v>
      </c>
      <c r="P82" s="418">
        <f>P83</f>
        <v>1006635</v>
      </c>
      <c r="Q82" s="418">
        <v>0</v>
      </c>
      <c r="R82" s="381">
        <v>0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2:63" ht="84.75" customHeight="1" x14ac:dyDescent="0.2">
      <c r="B83" s="638" t="s">
        <v>263</v>
      </c>
      <c r="C83" s="639"/>
      <c r="D83" s="639"/>
      <c r="E83" s="639"/>
      <c r="F83" s="639"/>
      <c r="G83" s="639"/>
      <c r="H83" s="419"/>
      <c r="I83" s="420"/>
      <c r="J83" s="420"/>
      <c r="K83" s="420"/>
      <c r="L83" s="415" t="s">
        <v>262</v>
      </c>
      <c r="M83" s="416">
        <v>0</v>
      </c>
      <c r="N83" s="416">
        <v>0</v>
      </c>
      <c r="O83" s="417">
        <v>0</v>
      </c>
      <c r="P83" s="418">
        <f>P87+P91</f>
        <v>1006635</v>
      </c>
      <c r="Q83" s="418">
        <v>0</v>
      </c>
      <c r="R83" s="381">
        <v>0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2:63" ht="56.25" customHeight="1" x14ac:dyDescent="0.2">
      <c r="B84" s="640" t="s">
        <v>261</v>
      </c>
      <c r="C84" s="641"/>
      <c r="D84" s="641"/>
      <c r="E84" s="641"/>
      <c r="F84" s="641"/>
      <c r="G84" s="641"/>
      <c r="H84" s="419"/>
      <c r="I84" s="420"/>
      <c r="J84" s="420"/>
      <c r="K84" s="420"/>
      <c r="L84" s="421" t="s">
        <v>260</v>
      </c>
      <c r="M84" s="422">
        <v>0</v>
      </c>
      <c r="N84" s="422">
        <v>0</v>
      </c>
      <c r="O84" s="423">
        <v>0</v>
      </c>
      <c r="P84" s="412">
        <f>P85</f>
        <v>743333</v>
      </c>
      <c r="Q84" s="412">
        <v>0</v>
      </c>
      <c r="R84" s="396">
        <v>0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</row>
    <row r="85" spans="2:63" ht="12.75" x14ac:dyDescent="0.2">
      <c r="B85" s="634" t="s">
        <v>226</v>
      </c>
      <c r="C85" s="635"/>
      <c r="D85" s="635"/>
      <c r="E85" s="635"/>
      <c r="F85" s="635"/>
      <c r="G85" s="635"/>
      <c r="H85" s="419"/>
      <c r="I85" s="420"/>
      <c r="J85" s="420"/>
      <c r="K85" s="420"/>
      <c r="L85" s="424" t="s">
        <v>260</v>
      </c>
      <c r="M85" s="425">
        <v>11</v>
      </c>
      <c r="N85" s="425">
        <v>0</v>
      </c>
      <c r="O85" s="426">
        <v>0</v>
      </c>
      <c r="P85" s="412">
        <f>P86</f>
        <v>743333</v>
      </c>
      <c r="Q85" s="412">
        <v>0</v>
      </c>
      <c r="R85" s="396">
        <v>0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</row>
    <row r="86" spans="2:63" ht="12.75" x14ac:dyDescent="0.2">
      <c r="B86" s="634" t="s">
        <v>225</v>
      </c>
      <c r="C86" s="635"/>
      <c r="D86" s="635"/>
      <c r="E86" s="635"/>
      <c r="F86" s="635"/>
      <c r="G86" s="635"/>
      <c r="H86" s="419"/>
      <c r="I86" s="420"/>
      <c r="J86" s="420"/>
      <c r="K86" s="420"/>
      <c r="L86" s="424" t="s">
        <v>260</v>
      </c>
      <c r="M86" s="425">
        <v>11</v>
      </c>
      <c r="N86" s="425">
        <v>1</v>
      </c>
      <c r="O86" s="426">
        <v>0</v>
      </c>
      <c r="P86" s="412">
        <f>P87</f>
        <v>743333</v>
      </c>
      <c r="Q86" s="412">
        <v>0</v>
      </c>
      <c r="R86" s="396">
        <v>0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</row>
    <row r="87" spans="2:63" ht="36" customHeight="1" x14ac:dyDescent="0.2">
      <c r="B87" s="634" t="s">
        <v>258</v>
      </c>
      <c r="C87" s="635"/>
      <c r="D87" s="635"/>
      <c r="E87" s="635"/>
      <c r="F87" s="635"/>
      <c r="G87" s="635"/>
      <c r="H87" s="419"/>
      <c r="I87" s="420"/>
      <c r="J87" s="420"/>
      <c r="K87" s="420"/>
      <c r="L87" s="424" t="s">
        <v>260</v>
      </c>
      <c r="M87" s="425">
        <v>11</v>
      </c>
      <c r="N87" s="425">
        <v>1</v>
      </c>
      <c r="O87" s="426">
        <v>240</v>
      </c>
      <c r="P87" s="412">
        <v>743333</v>
      </c>
      <c r="Q87" s="412">
        <v>0</v>
      </c>
      <c r="R87" s="396">
        <v>0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</row>
    <row r="88" spans="2:63" ht="50.25" customHeight="1" x14ac:dyDescent="0.2">
      <c r="B88" s="642" t="s">
        <v>259</v>
      </c>
      <c r="C88" s="643"/>
      <c r="D88" s="643"/>
      <c r="E88" s="643"/>
      <c r="F88" s="643"/>
      <c r="G88" s="644"/>
      <c r="H88" s="419"/>
      <c r="I88" s="420"/>
      <c r="J88" s="420"/>
      <c r="K88" s="420"/>
      <c r="L88" s="421" t="s">
        <v>257</v>
      </c>
      <c r="M88" s="425">
        <v>11</v>
      </c>
      <c r="N88" s="425">
        <v>1</v>
      </c>
      <c r="O88" s="427">
        <v>0</v>
      </c>
      <c r="P88" s="428">
        <f>P91</f>
        <v>263302</v>
      </c>
      <c r="Q88" s="428">
        <v>0</v>
      </c>
      <c r="R88" s="391">
        <v>0</v>
      </c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</row>
    <row r="89" spans="2:63" ht="12.75" x14ac:dyDescent="0.2">
      <c r="B89" s="634" t="s">
        <v>226</v>
      </c>
      <c r="C89" s="635"/>
      <c r="D89" s="635"/>
      <c r="E89" s="635"/>
      <c r="F89" s="635"/>
      <c r="G89" s="635"/>
      <c r="H89" s="419"/>
      <c r="I89" s="420"/>
      <c r="J89" s="420"/>
      <c r="K89" s="420"/>
      <c r="L89" s="424" t="s">
        <v>257</v>
      </c>
      <c r="M89" s="425">
        <v>11</v>
      </c>
      <c r="N89" s="425">
        <v>1</v>
      </c>
      <c r="O89" s="429">
        <v>0</v>
      </c>
      <c r="P89" s="412">
        <f>P90</f>
        <v>263302</v>
      </c>
      <c r="Q89" s="412">
        <v>0</v>
      </c>
      <c r="R89" s="396">
        <v>0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</row>
    <row r="90" spans="2:63" ht="12.75" x14ac:dyDescent="0.2">
      <c r="B90" s="634" t="s">
        <v>225</v>
      </c>
      <c r="C90" s="635"/>
      <c r="D90" s="635"/>
      <c r="E90" s="635"/>
      <c r="F90" s="635"/>
      <c r="G90" s="635"/>
      <c r="H90" s="419"/>
      <c r="I90" s="420"/>
      <c r="J90" s="420"/>
      <c r="K90" s="420"/>
      <c r="L90" s="424" t="s">
        <v>257</v>
      </c>
      <c r="M90" s="425">
        <v>11</v>
      </c>
      <c r="N90" s="425">
        <v>1</v>
      </c>
      <c r="O90" s="429">
        <v>0</v>
      </c>
      <c r="P90" s="412">
        <f>P91</f>
        <v>263302</v>
      </c>
      <c r="Q90" s="412">
        <v>0</v>
      </c>
      <c r="R90" s="396">
        <v>0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</row>
    <row r="91" spans="2:63" ht="39" customHeight="1" x14ac:dyDescent="0.2">
      <c r="B91" s="634" t="s">
        <v>258</v>
      </c>
      <c r="C91" s="635"/>
      <c r="D91" s="635"/>
      <c r="E91" s="635"/>
      <c r="F91" s="635"/>
      <c r="G91" s="635"/>
      <c r="H91" s="430"/>
      <c r="I91" s="431"/>
      <c r="J91" s="431"/>
      <c r="K91" s="431"/>
      <c r="L91" s="424" t="s">
        <v>257</v>
      </c>
      <c r="M91" s="425">
        <v>11</v>
      </c>
      <c r="N91" s="425">
        <v>1</v>
      </c>
      <c r="O91" s="429">
        <v>240</v>
      </c>
      <c r="P91" s="412">
        <v>263302</v>
      </c>
      <c r="Q91" s="412">
        <v>0</v>
      </c>
      <c r="R91" s="396">
        <v>0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</row>
    <row r="92" spans="2:63" ht="13.5" thickBot="1" x14ac:dyDescent="0.25">
      <c r="B92" s="636" t="s">
        <v>344</v>
      </c>
      <c r="C92" s="637"/>
      <c r="D92" s="637"/>
      <c r="E92" s="637"/>
      <c r="F92" s="637"/>
      <c r="G92" s="637"/>
      <c r="H92" s="432"/>
      <c r="I92" s="432"/>
      <c r="J92" s="432"/>
      <c r="K92" s="433"/>
      <c r="L92" s="434" t="s">
        <v>36</v>
      </c>
      <c r="M92" s="435" t="s">
        <v>36</v>
      </c>
      <c r="N92" s="435" t="s">
        <v>36</v>
      </c>
      <c r="O92" s="434" t="s">
        <v>36</v>
      </c>
      <c r="P92" s="436">
        <f>P12</f>
        <v>21316376.619999997</v>
      </c>
      <c r="Q92" s="436">
        <f t="shared" ref="Q92:R92" si="8">Q12</f>
        <v>16740300</v>
      </c>
      <c r="R92" s="437">
        <f t="shared" si="8"/>
        <v>17075700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</row>
    <row r="93" spans="2:63" x14ac:dyDescent="0.2"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</row>
    <row r="94" spans="2:63" x14ac:dyDescent="0.2">
      <c r="B94" s="438"/>
      <c r="C94" s="438"/>
      <c r="D94" s="438"/>
      <c r="E94" s="438"/>
      <c r="F94" s="438"/>
      <c r="G94" s="438"/>
      <c r="H94" s="438"/>
      <c r="I94" s="438"/>
      <c r="J94" s="438"/>
      <c r="K94" s="438"/>
      <c r="L94" s="438"/>
      <c r="M94" s="438"/>
      <c r="N94" s="438"/>
      <c r="O94" s="438"/>
      <c r="P94" s="438"/>
      <c r="Q94" s="438"/>
      <c r="R94" s="438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</row>
    <row r="95" spans="2:63" x14ac:dyDescent="0.2">
      <c r="B95" s="438"/>
      <c r="C95" s="438"/>
      <c r="D95" s="438"/>
      <c r="E95" s="438"/>
      <c r="F95" s="438"/>
      <c r="G95" s="438"/>
      <c r="H95" s="438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</row>
    <row r="96" spans="2:63" x14ac:dyDescent="0.2">
      <c r="B96" s="438"/>
      <c r="C96" s="438"/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38"/>
      <c r="Q96" s="438"/>
      <c r="R96" s="438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</row>
    <row r="97" spans="1:63" x14ac:dyDescent="0.2">
      <c r="B97" s="438"/>
      <c r="C97" s="438"/>
      <c r="D97" s="438"/>
      <c r="E97" s="438"/>
      <c r="F97" s="438"/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</row>
    <row r="98" spans="1:63" x14ac:dyDescent="0.2">
      <c r="B98" s="438"/>
      <c r="C98" s="438"/>
      <c r="D98" s="438"/>
      <c r="E98" s="438"/>
      <c r="F98" s="438"/>
      <c r="G98" s="438"/>
      <c r="H98" s="438"/>
      <c r="I98" s="438"/>
      <c r="J98" s="438"/>
      <c r="K98" s="438"/>
      <c r="L98" s="438"/>
      <c r="M98" s="438"/>
      <c r="N98" s="438"/>
      <c r="O98" s="438"/>
      <c r="P98" s="438"/>
      <c r="Q98" s="438"/>
      <c r="R98" s="438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</row>
    <row r="99" spans="1:63" x14ac:dyDescent="0.2">
      <c r="A99" s="26"/>
      <c r="B99" s="438"/>
      <c r="C99" s="438"/>
      <c r="D99" s="438"/>
      <c r="E99" s="438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</row>
    <row r="100" spans="1:63" x14ac:dyDescent="0.2">
      <c r="A100" s="26"/>
      <c r="B100" s="438"/>
      <c r="C100" s="438"/>
      <c r="D100" s="438"/>
      <c r="E100" s="438"/>
      <c r="F100" s="438"/>
      <c r="G100" s="438"/>
      <c r="H100" s="438"/>
      <c r="I100" s="438"/>
      <c r="J100" s="438"/>
      <c r="K100" s="438"/>
      <c r="L100" s="438"/>
      <c r="M100" s="438"/>
      <c r="N100" s="438"/>
      <c r="O100" s="438"/>
      <c r="P100" s="438"/>
      <c r="Q100" s="438"/>
      <c r="R100" s="438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</row>
    <row r="101" spans="1:63" x14ac:dyDescent="0.2">
      <c r="A101" s="26"/>
      <c r="B101" s="438"/>
      <c r="C101" s="438"/>
      <c r="D101" s="438"/>
      <c r="E101" s="438"/>
      <c r="F101" s="438"/>
      <c r="G101" s="438"/>
      <c r="H101" s="438"/>
      <c r="I101" s="438"/>
      <c r="J101" s="438"/>
      <c r="K101" s="438"/>
      <c r="L101" s="438"/>
      <c r="M101" s="438"/>
      <c r="N101" s="438"/>
      <c r="O101" s="438"/>
      <c r="P101" s="438"/>
      <c r="Q101" s="438"/>
      <c r="R101" s="438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</row>
    <row r="102" spans="1:63" x14ac:dyDescent="0.2">
      <c r="A102" s="26"/>
      <c r="B102" s="438"/>
      <c r="C102" s="438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</row>
    <row r="103" spans="1:63" x14ac:dyDescent="0.2">
      <c r="A103" s="26"/>
      <c r="B103" s="438"/>
      <c r="C103" s="438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</row>
    <row r="104" spans="1:63" x14ac:dyDescent="0.2">
      <c r="A104" s="26"/>
      <c r="B104" s="438"/>
      <c r="C104" s="438"/>
      <c r="D104" s="438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</row>
    <row r="105" spans="1:63" x14ac:dyDescent="0.2">
      <c r="A105" s="26"/>
      <c r="B105" s="438"/>
      <c r="C105" s="438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</row>
    <row r="106" spans="1:63" x14ac:dyDescent="0.2">
      <c r="A106" s="26"/>
      <c r="B106" s="438"/>
      <c r="C106" s="438"/>
      <c r="D106" s="438"/>
      <c r="E106" s="438"/>
      <c r="F106" s="438"/>
      <c r="G106" s="438"/>
      <c r="H106" s="438"/>
      <c r="I106" s="438"/>
      <c r="J106" s="438"/>
      <c r="K106" s="438"/>
      <c r="L106" s="438"/>
      <c r="M106" s="438"/>
      <c r="N106" s="438"/>
      <c r="O106" s="438"/>
      <c r="P106" s="438"/>
      <c r="Q106" s="438"/>
      <c r="R106" s="438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</row>
    <row r="107" spans="1:63" x14ac:dyDescent="0.2">
      <c r="A107" s="26"/>
      <c r="B107" s="438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  <c r="M107" s="438"/>
      <c r="N107" s="438"/>
      <c r="O107" s="438"/>
      <c r="P107" s="438"/>
      <c r="Q107" s="438"/>
      <c r="R107" s="438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</row>
    <row r="108" spans="1:63" x14ac:dyDescent="0.2">
      <c r="A108" s="26"/>
      <c r="B108" s="438"/>
      <c r="C108" s="438"/>
      <c r="D108" s="438"/>
      <c r="E108" s="438"/>
      <c r="F108" s="438"/>
      <c r="G108" s="438"/>
      <c r="H108" s="438"/>
      <c r="I108" s="438"/>
      <c r="J108" s="438"/>
      <c r="K108" s="438"/>
      <c r="L108" s="438"/>
      <c r="M108" s="438"/>
      <c r="N108" s="438"/>
      <c r="O108" s="438"/>
      <c r="P108" s="438"/>
      <c r="Q108" s="438"/>
      <c r="R108" s="438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</row>
    <row r="109" spans="1:63" x14ac:dyDescent="0.2">
      <c r="A109" s="26"/>
      <c r="B109" s="438"/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</row>
    <row r="110" spans="1:63" x14ac:dyDescent="0.2">
      <c r="A110" s="26"/>
      <c r="B110" s="438"/>
      <c r="C110" s="438"/>
      <c r="D110" s="438"/>
      <c r="E110" s="438"/>
      <c r="F110" s="438"/>
      <c r="G110" s="438"/>
      <c r="H110" s="438"/>
      <c r="I110" s="438"/>
      <c r="J110" s="438"/>
      <c r="K110" s="438"/>
      <c r="L110" s="438"/>
      <c r="M110" s="438"/>
      <c r="N110" s="438"/>
      <c r="O110" s="438"/>
      <c r="P110" s="438"/>
      <c r="Q110" s="438"/>
      <c r="R110" s="438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</row>
    <row r="111" spans="1:63" x14ac:dyDescent="0.2">
      <c r="A111" s="26"/>
      <c r="B111" s="438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  <c r="Q111" s="438"/>
      <c r="R111" s="438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</row>
    <row r="112" spans="1:63" x14ac:dyDescent="0.2">
      <c r="A112" s="26"/>
      <c r="B112" s="438"/>
      <c r="C112" s="438"/>
      <c r="D112" s="438"/>
      <c r="E112" s="438"/>
      <c r="F112" s="438"/>
      <c r="G112" s="438"/>
      <c r="H112" s="438"/>
      <c r="I112" s="438"/>
      <c r="J112" s="438"/>
      <c r="K112" s="438"/>
      <c r="L112" s="438"/>
      <c r="M112" s="438"/>
      <c r="N112" s="438"/>
      <c r="O112" s="438"/>
      <c r="P112" s="438"/>
      <c r="Q112" s="438"/>
      <c r="R112" s="438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</row>
    <row r="113" spans="1:63" x14ac:dyDescent="0.2">
      <c r="A113" s="26"/>
      <c r="B113" s="438"/>
      <c r="C113" s="438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8"/>
      <c r="O113" s="438"/>
      <c r="P113" s="438"/>
      <c r="Q113" s="438"/>
      <c r="R113" s="438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</row>
    <row r="114" spans="1:63" x14ac:dyDescent="0.2">
      <c r="A114" s="26"/>
      <c r="B114" s="438"/>
      <c r="C114" s="438"/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</row>
    <row r="115" spans="1:63" x14ac:dyDescent="0.2">
      <c r="A115" s="26"/>
      <c r="B115" s="438"/>
      <c r="C115" s="438"/>
      <c r="D115" s="438"/>
      <c r="E115" s="438"/>
      <c r="F115" s="438"/>
      <c r="G115" s="438"/>
      <c r="H115" s="438"/>
      <c r="I115" s="438"/>
      <c r="J115" s="438"/>
      <c r="K115" s="438"/>
      <c r="L115" s="438"/>
      <c r="M115" s="438"/>
      <c r="N115" s="438"/>
      <c r="O115" s="438"/>
      <c r="P115" s="438"/>
      <c r="Q115" s="438"/>
      <c r="R115" s="438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</row>
    <row r="116" spans="1:63" x14ac:dyDescent="0.2">
      <c r="A116" s="26"/>
      <c r="B116" s="438"/>
      <c r="C116" s="438"/>
      <c r="D116" s="438"/>
      <c r="E116" s="438"/>
      <c r="F116" s="438"/>
      <c r="G116" s="438"/>
      <c r="H116" s="438"/>
      <c r="I116" s="438"/>
      <c r="J116" s="438"/>
      <c r="K116" s="438"/>
      <c r="L116" s="438"/>
      <c r="M116" s="438"/>
      <c r="N116" s="438"/>
      <c r="O116" s="438"/>
      <c r="P116" s="438"/>
      <c r="Q116" s="438"/>
      <c r="R116" s="438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</row>
    <row r="117" spans="1:63" x14ac:dyDescent="0.2">
      <c r="A117" s="26"/>
      <c r="B117" s="438"/>
      <c r="C117" s="438"/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</row>
    <row r="118" spans="1:63" x14ac:dyDescent="0.2">
      <c r="A118" s="26"/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38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</row>
    <row r="119" spans="1:63" x14ac:dyDescent="0.2">
      <c r="A119" s="26"/>
      <c r="B119" s="438"/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</row>
    <row r="120" spans="1:63" x14ac:dyDescent="0.2">
      <c r="A120" s="26"/>
      <c r="B120" s="438"/>
      <c r="C120" s="438"/>
      <c r="D120" s="438"/>
      <c r="E120" s="438"/>
      <c r="F120" s="438"/>
      <c r="G120" s="438"/>
      <c r="H120" s="438"/>
      <c r="I120" s="438"/>
      <c r="J120" s="438"/>
      <c r="K120" s="438"/>
      <c r="L120" s="438"/>
      <c r="M120" s="438"/>
      <c r="N120" s="438"/>
      <c r="O120" s="438"/>
      <c r="P120" s="438"/>
      <c r="Q120" s="438"/>
      <c r="R120" s="438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</row>
    <row r="121" spans="1:63" x14ac:dyDescent="0.2">
      <c r="A121" s="26"/>
      <c r="B121" s="438"/>
      <c r="C121" s="438"/>
      <c r="D121" s="438"/>
      <c r="E121" s="438"/>
      <c r="F121" s="438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</row>
    <row r="122" spans="1:63" x14ac:dyDescent="0.2">
      <c r="A122" s="26"/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</row>
    <row r="123" spans="1:63" x14ac:dyDescent="0.2">
      <c r="A123" s="26"/>
      <c r="B123" s="438"/>
      <c r="C123" s="438"/>
      <c r="D123" s="438"/>
      <c r="E123" s="438"/>
      <c r="F123" s="438"/>
      <c r="G123" s="438"/>
      <c r="H123" s="438"/>
      <c r="I123" s="438"/>
      <c r="J123" s="438"/>
      <c r="K123" s="438"/>
      <c r="L123" s="438"/>
      <c r="M123" s="438"/>
      <c r="N123" s="438"/>
      <c r="O123" s="438"/>
      <c r="P123" s="438"/>
      <c r="Q123" s="438"/>
      <c r="R123" s="438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pans="1:63" x14ac:dyDescent="0.2">
      <c r="A124" s="26"/>
      <c r="B124" s="438"/>
      <c r="C124" s="438"/>
      <c r="D124" s="438"/>
      <c r="E124" s="438"/>
      <c r="F124" s="438"/>
      <c r="G124" s="438"/>
      <c r="H124" s="438"/>
      <c r="I124" s="438"/>
      <c r="J124" s="438"/>
      <c r="K124" s="438"/>
      <c r="L124" s="438"/>
      <c r="M124" s="438"/>
      <c r="N124" s="438"/>
      <c r="O124" s="438"/>
      <c r="P124" s="438"/>
      <c r="Q124" s="438"/>
      <c r="R124" s="438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</row>
    <row r="125" spans="1:63" x14ac:dyDescent="0.2">
      <c r="A125" s="26"/>
      <c r="B125" s="438"/>
      <c r="C125" s="438"/>
      <c r="D125" s="438"/>
      <c r="E125" s="438"/>
      <c r="F125" s="438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</row>
    <row r="126" spans="1:63" x14ac:dyDescent="0.2">
      <c r="A126" s="26"/>
      <c r="B126" s="438"/>
      <c r="C126" s="438"/>
      <c r="D126" s="438"/>
      <c r="E126" s="438"/>
      <c r="F126" s="438"/>
      <c r="G126" s="438"/>
      <c r="H126" s="438"/>
      <c r="I126" s="438"/>
      <c r="J126" s="438"/>
      <c r="K126" s="438"/>
      <c r="L126" s="438"/>
      <c r="M126" s="438"/>
      <c r="N126" s="438"/>
      <c r="O126" s="438"/>
      <c r="P126" s="438"/>
      <c r="Q126" s="438"/>
      <c r="R126" s="438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</row>
    <row r="127" spans="1:63" x14ac:dyDescent="0.2">
      <c r="A127" s="26"/>
      <c r="B127" s="438"/>
      <c r="C127" s="438"/>
      <c r="D127" s="438"/>
      <c r="E127" s="438"/>
      <c r="F127" s="438"/>
      <c r="G127" s="438"/>
      <c r="H127" s="438"/>
      <c r="I127" s="438"/>
      <c r="J127" s="438"/>
      <c r="K127" s="438"/>
      <c r="L127" s="438"/>
      <c r="M127" s="438"/>
      <c r="N127" s="438"/>
      <c r="O127" s="438"/>
      <c r="P127" s="438"/>
      <c r="Q127" s="438"/>
      <c r="R127" s="438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</row>
    <row r="128" spans="1:63" x14ac:dyDescent="0.2">
      <c r="A128" s="26"/>
      <c r="B128" s="438"/>
      <c r="C128" s="438"/>
      <c r="D128" s="438"/>
      <c r="E128" s="438"/>
      <c r="F128" s="438"/>
      <c r="G128" s="438"/>
      <c r="H128" s="438"/>
      <c r="I128" s="438"/>
      <c r="J128" s="438"/>
      <c r="K128" s="438"/>
      <c r="L128" s="438"/>
      <c r="M128" s="438"/>
      <c r="N128" s="438"/>
      <c r="O128" s="438"/>
      <c r="P128" s="438"/>
      <c r="Q128" s="438"/>
      <c r="R128" s="438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</row>
    <row r="129" spans="1:63" x14ac:dyDescent="0.2">
      <c r="A129" s="26"/>
      <c r="B129" s="438"/>
      <c r="C129" s="438"/>
      <c r="D129" s="438"/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</row>
    <row r="130" spans="1:63" x14ac:dyDescent="0.2">
      <c r="A130" s="26"/>
      <c r="B130" s="438"/>
      <c r="C130" s="438"/>
      <c r="D130" s="438"/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  <c r="Q130" s="438"/>
      <c r="R130" s="438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</row>
    <row r="131" spans="1:63" x14ac:dyDescent="0.2">
      <c r="A131" s="26"/>
      <c r="B131" s="438"/>
      <c r="C131" s="438"/>
      <c r="D131" s="438"/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438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</row>
    <row r="132" spans="1:63" x14ac:dyDescent="0.2">
      <c r="A132" s="26"/>
      <c r="B132" s="438"/>
      <c r="C132" s="438"/>
      <c r="D132" s="438"/>
      <c r="E132" s="438"/>
      <c r="F132" s="438"/>
      <c r="G132" s="438"/>
      <c r="H132" s="438"/>
      <c r="I132" s="438"/>
      <c r="J132" s="438"/>
      <c r="K132" s="438"/>
      <c r="L132" s="438"/>
      <c r="M132" s="438"/>
      <c r="N132" s="438"/>
      <c r="O132" s="438"/>
      <c r="P132" s="438"/>
      <c r="Q132" s="438"/>
      <c r="R132" s="438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</row>
    <row r="133" spans="1:63" x14ac:dyDescent="0.2">
      <c r="A133" s="26"/>
      <c r="B133" s="438"/>
      <c r="C133" s="438"/>
      <c r="D133" s="438"/>
      <c r="E133" s="438"/>
      <c r="F133" s="438"/>
      <c r="G133" s="438"/>
      <c r="H133" s="438"/>
      <c r="I133" s="438"/>
      <c r="J133" s="438"/>
      <c r="K133" s="438"/>
      <c r="L133" s="438"/>
      <c r="M133" s="438"/>
      <c r="N133" s="438"/>
      <c r="O133" s="438"/>
      <c r="P133" s="438"/>
      <c r="Q133" s="438"/>
      <c r="R133" s="438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</row>
    <row r="134" spans="1:63" x14ac:dyDescent="0.2">
      <c r="A134" s="26"/>
      <c r="B134" s="438"/>
      <c r="C134" s="438"/>
      <c r="D134" s="438"/>
      <c r="E134" s="438"/>
      <c r="F134" s="438"/>
      <c r="G134" s="438"/>
      <c r="H134" s="438"/>
      <c r="I134" s="438"/>
      <c r="J134" s="438"/>
      <c r="K134" s="438"/>
      <c r="L134" s="438"/>
      <c r="M134" s="438"/>
      <c r="N134" s="438"/>
      <c r="O134" s="438"/>
      <c r="P134" s="438"/>
      <c r="Q134" s="438"/>
      <c r="R134" s="438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</row>
    <row r="135" spans="1:63" x14ac:dyDescent="0.2">
      <c r="A135" s="26"/>
      <c r="B135" s="438"/>
      <c r="C135" s="438"/>
      <c r="D135" s="438"/>
      <c r="E135" s="438"/>
      <c r="F135" s="438"/>
      <c r="G135" s="438"/>
      <c r="H135" s="438"/>
      <c r="I135" s="438"/>
      <c r="J135" s="438"/>
      <c r="K135" s="438"/>
      <c r="L135" s="438"/>
      <c r="M135" s="438"/>
      <c r="N135" s="438"/>
      <c r="O135" s="438"/>
      <c r="P135" s="438"/>
      <c r="Q135" s="438"/>
      <c r="R135" s="438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</row>
    <row r="136" spans="1:63" x14ac:dyDescent="0.2">
      <c r="A136" s="26"/>
      <c r="B136" s="438"/>
      <c r="C136" s="438"/>
      <c r="D136" s="438"/>
      <c r="E136" s="438"/>
      <c r="F136" s="438"/>
      <c r="G136" s="438"/>
      <c r="H136" s="438"/>
      <c r="I136" s="438"/>
      <c r="J136" s="438"/>
      <c r="K136" s="438"/>
      <c r="L136" s="438"/>
      <c r="M136" s="438"/>
      <c r="N136" s="438"/>
      <c r="O136" s="438"/>
      <c r="P136" s="438"/>
      <c r="Q136" s="438"/>
      <c r="R136" s="438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</row>
    <row r="137" spans="1:63" x14ac:dyDescent="0.2">
      <c r="A137" s="26"/>
      <c r="B137" s="438"/>
      <c r="C137" s="438"/>
      <c r="D137" s="438"/>
      <c r="E137" s="438"/>
      <c r="F137" s="438"/>
      <c r="G137" s="438"/>
      <c r="H137" s="438"/>
      <c r="I137" s="438"/>
      <c r="J137" s="438"/>
      <c r="K137" s="438"/>
      <c r="L137" s="438"/>
      <c r="M137" s="438"/>
      <c r="N137" s="438"/>
      <c r="O137" s="438"/>
      <c r="P137" s="438"/>
      <c r="Q137" s="438"/>
      <c r="R137" s="438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</row>
    <row r="138" spans="1:63" x14ac:dyDescent="0.2">
      <c r="A138" s="26"/>
      <c r="B138" s="438"/>
      <c r="C138" s="438"/>
      <c r="D138" s="438"/>
      <c r="E138" s="438"/>
      <c r="F138" s="438"/>
      <c r="G138" s="438"/>
      <c r="H138" s="438"/>
      <c r="I138" s="438"/>
      <c r="J138" s="438"/>
      <c r="K138" s="438"/>
      <c r="L138" s="438"/>
      <c r="M138" s="438"/>
      <c r="N138" s="438"/>
      <c r="O138" s="438"/>
      <c r="P138" s="438"/>
      <c r="Q138" s="438"/>
      <c r="R138" s="438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</row>
    <row r="139" spans="1:63" x14ac:dyDescent="0.2">
      <c r="A139" s="26"/>
      <c r="B139" s="438"/>
      <c r="C139" s="438"/>
      <c r="D139" s="438"/>
      <c r="E139" s="438"/>
      <c r="F139" s="438"/>
      <c r="G139" s="438"/>
      <c r="H139" s="438"/>
      <c r="I139" s="438"/>
      <c r="J139" s="438"/>
      <c r="K139" s="438"/>
      <c r="L139" s="438"/>
      <c r="M139" s="438"/>
      <c r="N139" s="438"/>
      <c r="O139" s="438"/>
      <c r="P139" s="438"/>
      <c r="Q139" s="438"/>
      <c r="R139" s="438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</row>
    <row r="140" spans="1:63" x14ac:dyDescent="0.2">
      <c r="A140" s="26"/>
      <c r="B140" s="438"/>
      <c r="C140" s="438"/>
      <c r="D140" s="438"/>
      <c r="E140" s="438"/>
      <c r="F140" s="438"/>
      <c r="G140" s="438"/>
      <c r="H140" s="438"/>
      <c r="I140" s="438"/>
      <c r="J140" s="438"/>
      <c r="K140" s="438"/>
      <c r="L140" s="438"/>
      <c r="M140" s="438"/>
      <c r="N140" s="438"/>
      <c r="O140" s="438"/>
      <c r="P140" s="438"/>
      <c r="Q140" s="438"/>
      <c r="R140" s="438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</row>
    <row r="141" spans="1:63" x14ac:dyDescent="0.2">
      <c r="A141" s="26"/>
      <c r="B141" s="438"/>
      <c r="C141" s="438"/>
      <c r="D141" s="438"/>
      <c r="E141" s="438"/>
      <c r="F141" s="438"/>
      <c r="G141" s="438"/>
      <c r="H141" s="438"/>
      <c r="I141" s="438"/>
      <c r="J141" s="438"/>
      <c r="K141" s="438"/>
      <c r="L141" s="438"/>
      <c r="M141" s="438"/>
      <c r="N141" s="438"/>
      <c r="O141" s="438"/>
      <c r="P141" s="438"/>
      <c r="Q141" s="438"/>
      <c r="R141" s="438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</row>
    <row r="142" spans="1:63" x14ac:dyDescent="0.2">
      <c r="A142" s="26"/>
      <c r="B142" s="438"/>
      <c r="C142" s="438"/>
      <c r="D142" s="438"/>
      <c r="E142" s="438"/>
      <c r="F142" s="438"/>
      <c r="G142" s="438"/>
      <c r="H142" s="438"/>
      <c r="I142" s="438"/>
      <c r="J142" s="438"/>
      <c r="K142" s="438"/>
      <c r="L142" s="438"/>
      <c r="M142" s="438"/>
      <c r="N142" s="438"/>
      <c r="O142" s="438"/>
      <c r="P142" s="438"/>
      <c r="Q142" s="438"/>
      <c r="R142" s="438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</row>
    <row r="143" spans="1:63" x14ac:dyDescent="0.2">
      <c r="A143" s="26"/>
      <c r="B143" s="438"/>
      <c r="C143" s="438"/>
      <c r="D143" s="438"/>
      <c r="E143" s="438"/>
      <c r="F143" s="438"/>
      <c r="G143" s="438"/>
      <c r="H143" s="438"/>
      <c r="I143" s="438"/>
      <c r="J143" s="438"/>
      <c r="K143" s="438"/>
      <c r="L143" s="438"/>
      <c r="M143" s="438"/>
      <c r="N143" s="438"/>
      <c r="O143" s="438"/>
      <c r="P143" s="438"/>
      <c r="Q143" s="438"/>
      <c r="R143" s="438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</row>
    <row r="144" spans="1:63" x14ac:dyDescent="0.2">
      <c r="A144" s="26"/>
      <c r="B144" s="438"/>
      <c r="C144" s="438"/>
      <c r="D144" s="438"/>
      <c r="E144" s="438"/>
      <c r="F144" s="438"/>
      <c r="G144" s="438"/>
      <c r="H144" s="438"/>
      <c r="I144" s="438"/>
      <c r="J144" s="438"/>
      <c r="K144" s="438"/>
      <c r="L144" s="438"/>
      <c r="M144" s="438"/>
      <c r="N144" s="438"/>
      <c r="O144" s="438"/>
      <c r="P144" s="438"/>
      <c r="Q144" s="438"/>
      <c r="R144" s="438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</row>
    <row r="145" spans="1:63" x14ac:dyDescent="0.2">
      <c r="A145" s="26"/>
      <c r="B145" s="438"/>
      <c r="C145" s="438"/>
      <c r="D145" s="438"/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</row>
    <row r="146" spans="1:63" x14ac:dyDescent="0.2">
      <c r="A146" s="26"/>
      <c r="B146" s="438"/>
      <c r="C146" s="438"/>
      <c r="D146" s="438"/>
      <c r="E146" s="438"/>
      <c r="F146" s="438"/>
      <c r="G146" s="438"/>
      <c r="H146" s="438"/>
      <c r="I146" s="438"/>
      <c r="J146" s="438"/>
      <c r="K146" s="438"/>
      <c r="L146" s="438"/>
      <c r="M146" s="438"/>
      <c r="N146" s="438"/>
      <c r="O146" s="438"/>
      <c r="P146" s="438"/>
      <c r="Q146" s="438"/>
      <c r="R146" s="438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</row>
    <row r="147" spans="1:63" x14ac:dyDescent="0.2">
      <c r="A147" s="26"/>
      <c r="B147" s="438"/>
      <c r="C147" s="438"/>
      <c r="D147" s="438"/>
      <c r="E147" s="438"/>
      <c r="F147" s="438"/>
      <c r="G147" s="438"/>
      <c r="H147" s="438"/>
      <c r="I147" s="438"/>
      <c r="J147" s="438"/>
      <c r="K147" s="438"/>
      <c r="L147" s="438"/>
      <c r="M147" s="438"/>
      <c r="N147" s="438"/>
      <c r="O147" s="438"/>
      <c r="P147" s="438"/>
      <c r="Q147" s="438"/>
      <c r="R147" s="438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</row>
    <row r="148" spans="1:63" x14ac:dyDescent="0.2">
      <c r="A148" s="26"/>
      <c r="B148" s="438"/>
      <c r="C148" s="438"/>
      <c r="D148" s="438"/>
      <c r="E148" s="438"/>
      <c r="F148" s="438"/>
      <c r="G148" s="438"/>
      <c r="H148" s="438"/>
      <c r="I148" s="438"/>
      <c r="J148" s="438"/>
      <c r="K148" s="438"/>
      <c r="L148" s="438"/>
      <c r="M148" s="438"/>
      <c r="N148" s="438"/>
      <c r="O148" s="438"/>
      <c r="P148" s="438"/>
      <c r="Q148" s="438"/>
      <c r="R148" s="438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</row>
    <row r="149" spans="1:63" x14ac:dyDescent="0.2">
      <c r="A149" s="26"/>
      <c r="B149" s="438"/>
      <c r="C149" s="438"/>
      <c r="D149" s="438"/>
      <c r="E149" s="438"/>
      <c r="F149" s="438"/>
      <c r="G149" s="438"/>
      <c r="H149" s="438"/>
      <c r="I149" s="438"/>
      <c r="J149" s="438"/>
      <c r="K149" s="438"/>
      <c r="L149" s="438"/>
      <c r="M149" s="438"/>
      <c r="N149" s="438"/>
      <c r="O149" s="438"/>
      <c r="P149" s="438"/>
      <c r="Q149" s="438"/>
      <c r="R149" s="438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</row>
    <row r="150" spans="1:63" x14ac:dyDescent="0.2">
      <c r="A150" s="26"/>
      <c r="B150" s="438"/>
      <c r="C150" s="438"/>
      <c r="D150" s="438"/>
      <c r="E150" s="438"/>
      <c r="F150" s="438"/>
      <c r="G150" s="438"/>
      <c r="H150" s="438"/>
      <c r="I150" s="438"/>
      <c r="J150" s="438"/>
      <c r="K150" s="438"/>
      <c r="L150" s="438"/>
      <c r="M150" s="438"/>
      <c r="N150" s="438"/>
      <c r="O150" s="438"/>
      <c r="P150" s="438"/>
      <c r="Q150" s="438"/>
      <c r="R150" s="438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</row>
    <row r="151" spans="1:63" x14ac:dyDescent="0.2">
      <c r="A151" s="26"/>
      <c r="B151" s="438"/>
      <c r="C151" s="438"/>
      <c r="D151" s="438"/>
      <c r="E151" s="438"/>
      <c r="F151" s="438"/>
      <c r="G151" s="438"/>
      <c r="H151" s="438"/>
      <c r="I151" s="438"/>
      <c r="J151" s="438"/>
      <c r="K151" s="438"/>
      <c r="L151" s="438"/>
      <c r="M151" s="438"/>
      <c r="N151" s="438"/>
      <c r="O151" s="438"/>
      <c r="P151" s="438"/>
      <c r="Q151" s="438"/>
      <c r="R151" s="438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</row>
    <row r="152" spans="1:63" x14ac:dyDescent="0.2">
      <c r="A152" s="26"/>
      <c r="B152" s="438"/>
      <c r="C152" s="438"/>
      <c r="D152" s="438"/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</row>
    <row r="153" spans="1:63" x14ac:dyDescent="0.2">
      <c r="A153" s="26"/>
      <c r="B153" s="438"/>
      <c r="C153" s="438"/>
      <c r="D153" s="438"/>
      <c r="E153" s="438"/>
      <c r="F153" s="438"/>
      <c r="G153" s="438"/>
      <c r="H153" s="438"/>
      <c r="I153" s="438"/>
      <c r="J153" s="438"/>
      <c r="K153" s="438"/>
      <c r="L153" s="438"/>
      <c r="M153" s="438"/>
      <c r="N153" s="438"/>
      <c r="O153" s="438"/>
      <c r="P153" s="438"/>
      <c r="Q153" s="438"/>
      <c r="R153" s="438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</row>
    <row r="154" spans="1:63" x14ac:dyDescent="0.2">
      <c r="A154" s="26"/>
      <c r="B154" s="438"/>
      <c r="C154" s="438"/>
      <c r="D154" s="438"/>
      <c r="E154" s="438"/>
      <c r="F154" s="438"/>
      <c r="G154" s="438"/>
      <c r="H154" s="438"/>
      <c r="I154" s="438"/>
      <c r="J154" s="438"/>
      <c r="K154" s="438"/>
      <c r="L154" s="438"/>
      <c r="M154" s="438"/>
      <c r="N154" s="438"/>
      <c r="O154" s="438"/>
      <c r="P154" s="438"/>
      <c r="Q154" s="438"/>
      <c r="R154" s="438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</row>
    <row r="155" spans="1:63" x14ac:dyDescent="0.2">
      <c r="A155" s="26"/>
      <c r="B155" s="438"/>
      <c r="C155" s="438"/>
      <c r="D155" s="438"/>
      <c r="E155" s="438"/>
      <c r="F155" s="438"/>
      <c r="G155" s="438"/>
      <c r="H155" s="438"/>
      <c r="I155" s="438"/>
      <c r="J155" s="438"/>
      <c r="K155" s="438"/>
      <c r="L155" s="438"/>
      <c r="M155" s="438"/>
      <c r="N155" s="438"/>
      <c r="O155" s="438"/>
      <c r="P155" s="438"/>
      <c r="Q155" s="438"/>
      <c r="R155" s="438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</row>
    <row r="156" spans="1:63" x14ac:dyDescent="0.2">
      <c r="A156" s="26"/>
      <c r="B156" s="438"/>
      <c r="C156" s="438"/>
      <c r="D156" s="438"/>
      <c r="E156" s="438"/>
      <c r="F156" s="438"/>
      <c r="G156" s="438"/>
      <c r="H156" s="438"/>
      <c r="I156" s="438"/>
      <c r="J156" s="438"/>
      <c r="K156" s="438"/>
      <c r="L156" s="438"/>
      <c r="M156" s="438"/>
      <c r="N156" s="438"/>
      <c r="O156" s="438"/>
      <c r="P156" s="438"/>
      <c r="Q156" s="438"/>
      <c r="R156" s="438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</row>
    <row r="157" spans="1:63" x14ac:dyDescent="0.2">
      <c r="A157" s="26"/>
      <c r="B157" s="438"/>
      <c r="C157" s="438"/>
      <c r="D157" s="438"/>
      <c r="E157" s="438"/>
      <c r="F157" s="438"/>
      <c r="G157" s="438"/>
      <c r="H157" s="438"/>
      <c r="I157" s="438"/>
      <c r="J157" s="438"/>
      <c r="K157" s="438"/>
      <c r="L157" s="438"/>
      <c r="M157" s="438"/>
      <c r="N157" s="438"/>
      <c r="O157" s="438"/>
      <c r="P157" s="438"/>
      <c r="Q157" s="438"/>
      <c r="R157" s="438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</row>
    <row r="158" spans="1:63" x14ac:dyDescent="0.2">
      <c r="A158" s="26"/>
      <c r="B158" s="438"/>
      <c r="C158" s="438"/>
      <c r="D158" s="438"/>
      <c r="E158" s="438"/>
      <c r="F158" s="438"/>
      <c r="G158" s="438"/>
      <c r="H158" s="438"/>
      <c r="I158" s="438"/>
      <c r="J158" s="438"/>
      <c r="K158" s="438"/>
      <c r="L158" s="438"/>
      <c r="M158" s="438"/>
      <c r="N158" s="438"/>
      <c r="O158" s="438"/>
      <c r="P158" s="438"/>
      <c r="Q158" s="438"/>
      <c r="R158" s="438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</row>
    <row r="159" spans="1:63" x14ac:dyDescent="0.2">
      <c r="A159" s="26"/>
      <c r="B159" s="438"/>
      <c r="C159" s="438"/>
      <c r="D159" s="438"/>
      <c r="E159" s="438"/>
      <c r="F159" s="438"/>
      <c r="G159" s="438"/>
      <c r="H159" s="438"/>
      <c r="I159" s="438"/>
      <c r="J159" s="438"/>
      <c r="K159" s="438"/>
      <c r="L159" s="438"/>
      <c r="M159" s="438"/>
      <c r="N159" s="438"/>
      <c r="O159" s="438"/>
      <c r="P159" s="438"/>
      <c r="Q159" s="438"/>
      <c r="R159" s="438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</row>
    <row r="160" spans="1:63" x14ac:dyDescent="0.2">
      <c r="A160" s="26"/>
      <c r="B160" s="438"/>
      <c r="C160" s="438"/>
      <c r="D160" s="438"/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</row>
    <row r="161" spans="1:63" x14ac:dyDescent="0.2">
      <c r="A161" s="26"/>
      <c r="B161" s="438"/>
      <c r="C161" s="438"/>
      <c r="D161" s="438"/>
      <c r="E161" s="438"/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</row>
    <row r="162" spans="1:63" x14ac:dyDescent="0.2">
      <c r="A162" s="26"/>
      <c r="B162" s="438"/>
      <c r="C162" s="438"/>
      <c r="D162" s="438"/>
      <c r="E162" s="438"/>
      <c r="F162" s="438"/>
      <c r="G162" s="438"/>
      <c r="H162" s="438"/>
      <c r="I162" s="438"/>
      <c r="J162" s="438"/>
      <c r="K162" s="438"/>
      <c r="L162" s="438"/>
      <c r="M162" s="438"/>
      <c r="N162" s="438"/>
      <c r="O162" s="438"/>
      <c r="P162" s="438"/>
      <c r="Q162" s="438"/>
      <c r="R162" s="438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</row>
    <row r="163" spans="1:63" x14ac:dyDescent="0.2">
      <c r="A163" s="26"/>
      <c r="B163" s="438"/>
      <c r="C163" s="438"/>
      <c r="D163" s="438"/>
      <c r="E163" s="438"/>
      <c r="F163" s="438"/>
      <c r="G163" s="438"/>
      <c r="H163" s="438"/>
      <c r="I163" s="438"/>
      <c r="J163" s="438"/>
      <c r="K163" s="438"/>
      <c r="L163" s="438"/>
      <c r="M163" s="438"/>
      <c r="N163" s="438"/>
      <c r="O163" s="438"/>
      <c r="P163" s="438"/>
      <c r="Q163" s="438"/>
      <c r="R163" s="438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</row>
    <row r="164" spans="1:63" x14ac:dyDescent="0.2">
      <c r="A164" s="26"/>
      <c r="B164" s="438"/>
      <c r="C164" s="438"/>
      <c r="D164" s="438"/>
      <c r="E164" s="438"/>
      <c r="F164" s="438"/>
      <c r="G164" s="438"/>
      <c r="H164" s="438"/>
      <c r="I164" s="438"/>
      <c r="J164" s="438"/>
      <c r="K164" s="438"/>
      <c r="L164" s="438"/>
      <c r="M164" s="438"/>
      <c r="N164" s="438"/>
      <c r="O164" s="438"/>
      <c r="P164" s="438"/>
      <c r="Q164" s="438"/>
      <c r="R164" s="438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</row>
    <row r="165" spans="1:63" x14ac:dyDescent="0.2">
      <c r="A165" s="26"/>
      <c r="B165" s="438"/>
      <c r="C165" s="438"/>
      <c r="D165" s="438"/>
      <c r="E165" s="438"/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</row>
    <row r="166" spans="1:63" x14ac:dyDescent="0.2">
      <c r="A166" s="26"/>
      <c r="B166" s="438"/>
      <c r="C166" s="438"/>
      <c r="D166" s="438"/>
      <c r="E166" s="438"/>
      <c r="F166" s="438"/>
      <c r="G166" s="438"/>
      <c r="H166" s="438"/>
      <c r="I166" s="438"/>
      <c r="J166" s="438"/>
      <c r="K166" s="438"/>
      <c r="L166" s="438"/>
      <c r="M166" s="438"/>
      <c r="N166" s="438"/>
      <c r="O166" s="438"/>
      <c r="P166" s="438"/>
      <c r="Q166" s="438"/>
      <c r="R166" s="438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</row>
    <row r="167" spans="1:63" x14ac:dyDescent="0.2">
      <c r="A167" s="26"/>
      <c r="B167" s="438"/>
      <c r="C167" s="438"/>
      <c r="D167" s="438"/>
      <c r="E167" s="438"/>
      <c r="F167" s="438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</row>
    <row r="168" spans="1:63" x14ac:dyDescent="0.2">
      <c r="A168" s="26"/>
      <c r="B168" s="438"/>
      <c r="C168" s="438"/>
      <c r="D168" s="438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</row>
    <row r="169" spans="1:63" x14ac:dyDescent="0.2">
      <c r="A169" s="26"/>
      <c r="B169" s="438"/>
      <c r="C169" s="438"/>
      <c r="D169" s="438"/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</row>
    <row r="170" spans="1:63" x14ac:dyDescent="0.2">
      <c r="A170" s="26"/>
      <c r="B170" s="438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</row>
    <row r="171" spans="1:63" x14ac:dyDescent="0.2">
      <c r="A171" s="26"/>
      <c r="B171" s="438"/>
      <c r="C171" s="438"/>
      <c r="D171" s="438"/>
      <c r="E171" s="438"/>
      <c r="F171" s="438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38"/>
      <c r="R171" s="438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</row>
    <row r="172" spans="1:63" x14ac:dyDescent="0.2">
      <c r="A172" s="26"/>
      <c r="B172" s="438"/>
      <c r="C172" s="438"/>
      <c r="D172" s="438"/>
      <c r="E172" s="438"/>
      <c r="F172" s="438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38"/>
      <c r="R172" s="438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</row>
    <row r="173" spans="1:63" x14ac:dyDescent="0.2">
      <c r="A173" s="26"/>
      <c r="B173" s="438"/>
      <c r="C173" s="438"/>
      <c r="D173" s="438"/>
      <c r="E173" s="438"/>
      <c r="F173" s="438"/>
      <c r="G173" s="438"/>
      <c r="H173" s="438"/>
      <c r="I173" s="438"/>
      <c r="J173" s="438"/>
      <c r="K173" s="438"/>
      <c r="L173" s="438"/>
      <c r="M173" s="438"/>
      <c r="N173" s="438"/>
      <c r="O173" s="438"/>
      <c r="P173" s="438"/>
      <c r="Q173" s="438"/>
      <c r="R173" s="438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</row>
    <row r="174" spans="1:63" x14ac:dyDescent="0.2">
      <c r="A174" s="26"/>
      <c r="B174" s="438"/>
      <c r="C174" s="438"/>
      <c r="D174" s="438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</row>
    <row r="175" spans="1:63" x14ac:dyDescent="0.2">
      <c r="A175" s="26"/>
      <c r="B175" s="438"/>
      <c r="C175" s="438"/>
      <c r="D175" s="438"/>
      <c r="E175" s="438"/>
      <c r="F175" s="438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38"/>
      <c r="R175" s="438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</row>
    <row r="176" spans="1:63" x14ac:dyDescent="0.2">
      <c r="A176" s="26"/>
      <c r="B176" s="438"/>
      <c r="C176" s="438"/>
      <c r="D176" s="438"/>
      <c r="E176" s="438"/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</row>
    <row r="177" spans="1:63" x14ac:dyDescent="0.2">
      <c r="A177" s="26"/>
      <c r="B177" s="438"/>
      <c r="C177" s="438"/>
      <c r="D177" s="438"/>
      <c r="E177" s="438"/>
      <c r="F177" s="438"/>
      <c r="G177" s="438"/>
      <c r="H177" s="438"/>
      <c r="I177" s="438"/>
      <c r="J177" s="438"/>
      <c r="K177" s="438"/>
      <c r="L177" s="438"/>
      <c r="M177" s="438"/>
      <c r="N177" s="438"/>
      <c r="O177" s="438"/>
      <c r="P177" s="438"/>
      <c r="Q177" s="438"/>
      <c r="R177" s="438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</row>
    <row r="178" spans="1:63" x14ac:dyDescent="0.2">
      <c r="A178" s="26"/>
      <c r="B178" s="438"/>
      <c r="C178" s="438"/>
      <c r="D178" s="438"/>
      <c r="E178" s="438"/>
      <c r="F178" s="438"/>
      <c r="G178" s="438"/>
      <c r="H178" s="438"/>
      <c r="I178" s="438"/>
      <c r="J178" s="438"/>
      <c r="K178" s="438"/>
      <c r="L178" s="438"/>
      <c r="M178" s="438"/>
      <c r="N178" s="438"/>
      <c r="O178" s="438"/>
      <c r="P178" s="438"/>
      <c r="Q178" s="438"/>
      <c r="R178" s="438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</row>
    <row r="179" spans="1:63" x14ac:dyDescent="0.2">
      <c r="A179" s="26"/>
      <c r="B179" s="438"/>
      <c r="C179" s="438"/>
      <c r="D179" s="438"/>
      <c r="E179" s="438"/>
      <c r="F179" s="438"/>
      <c r="G179" s="438"/>
      <c r="H179" s="438"/>
      <c r="I179" s="438"/>
      <c r="J179" s="438"/>
      <c r="K179" s="438"/>
      <c r="L179" s="438"/>
      <c r="M179" s="438"/>
      <c r="N179" s="438"/>
      <c r="O179" s="438"/>
      <c r="P179" s="438"/>
      <c r="Q179" s="438"/>
      <c r="R179" s="438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</row>
    <row r="180" spans="1:63" x14ac:dyDescent="0.2">
      <c r="A180" s="26"/>
      <c r="B180" s="438"/>
      <c r="C180" s="438"/>
      <c r="D180" s="438"/>
      <c r="E180" s="438"/>
      <c r="F180" s="438"/>
      <c r="G180" s="438"/>
      <c r="H180" s="438"/>
      <c r="I180" s="438"/>
      <c r="J180" s="438"/>
      <c r="K180" s="438"/>
      <c r="L180" s="438"/>
      <c r="M180" s="438"/>
      <c r="N180" s="438"/>
      <c r="O180" s="438"/>
      <c r="P180" s="438"/>
      <c r="Q180" s="438"/>
      <c r="R180" s="438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</row>
    <row r="181" spans="1:63" x14ac:dyDescent="0.2">
      <c r="A181" s="26"/>
      <c r="B181" s="438"/>
      <c r="C181" s="438"/>
      <c r="D181" s="438"/>
      <c r="E181" s="438"/>
      <c r="F181" s="438"/>
      <c r="G181" s="438"/>
      <c r="H181" s="438"/>
      <c r="I181" s="438"/>
      <c r="J181" s="438"/>
      <c r="K181" s="438"/>
      <c r="L181" s="438"/>
      <c r="M181" s="438"/>
      <c r="N181" s="438"/>
      <c r="O181" s="438"/>
      <c r="P181" s="438"/>
      <c r="Q181" s="438"/>
      <c r="R181" s="438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</row>
    <row r="182" spans="1:63" x14ac:dyDescent="0.2">
      <c r="A182" s="26"/>
      <c r="B182" s="438"/>
      <c r="C182" s="438"/>
      <c r="D182" s="438"/>
      <c r="E182" s="438"/>
      <c r="F182" s="438"/>
      <c r="G182" s="438"/>
      <c r="H182" s="438"/>
      <c r="I182" s="438"/>
      <c r="J182" s="438"/>
      <c r="K182" s="438"/>
      <c r="L182" s="438"/>
      <c r="M182" s="438"/>
      <c r="N182" s="438"/>
      <c r="O182" s="438"/>
      <c r="P182" s="438"/>
      <c r="Q182" s="438"/>
      <c r="R182" s="438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</row>
    <row r="183" spans="1:63" x14ac:dyDescent="0.2">
      <c r="A183" s="26"/>
      <c r="B183" s="438"/>
      <c r="C183" s="438"/>
      <c r="D183" s="438"/>
      <c r="E183" s="438"/>
      <c r="F183" s="438"/>
      <c r="G183" s="438"/>
      <c r="H183" s="438"/>
      <c r="I183" s="438"/>
      <c r="J183" s="438"/>
      <c r="K183" s="438"/>
      <c r="L183" s="438"/>
      <c r="M183" s="438"/>
      <c r="N183" s="438"/>
      <c r="O183" s="438"/>
      <c r="P183" s="438"/>
      <c r="Q183" s="438"/>
      <c r="R183" s="438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</row>
    <row r="184" spans="1:63" x14ac:dyDescent="0.2">
      <c r="A184" s="26"/>
      <c r="B184" s="438"/>
      <c r="C184" s="438"/>
      <c r="D184" s="438"/>
      <c r="E184" s="438"/>
      <c r="F184" s="438"/>
      <c r="G184" s="438"/>
      <c r="H184" s="438"/>
      <c r="I184" s="438"/>
      <c r="J184" s="438"/>
      <c r="K184" s="438"/>
      <c r="L184" s="438"/>
      <c r="M184" s="438"/>
      <c r="N184" s="438"/>
      <c r="O184" s="438"/>
      <c r="P184" s="438"/>
      <c r="Q184" s="438"/>
      <c r="R184" s="438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</row>
    <row r="185" spans="1:63" x14ac:dyDescent="0.2">
      <c r="A185" s="26"/>
      <c r="B185" s="438"/>
      <c r="C185" s="438"/>
      <c r="D185" s="438"/>
      <c r="E185" s="438"/>
      <c r="F185" s="438"/>
      <c r="G185" s="438"/>
      <c r="H185" s="438"/>
      <c r="I185" s="438"/>
      <c r="J185" s="438"/>
      <c r="K185" s="438"/>
      <c r="L185" s="438"/>
      <c r="M185" s="438"/>
      <c r="N185" s="438"/>
      <c r="O185" s="438"/>
      <c r="P185" s="438"/>
      <c r="Q185" s="438"/>
      <c r="R185" s="438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</row>
    <row r="186" spans="1:63" x14ac:dyDescent="0.2">
      <c r="A186" s="26"/>
      <c r="B186" s="438"/>
      <c r="C186" s="438"/>
      <c r="D186" s="438"/>
      <c r="E186" s="438"/>
      <c r="F186" s="438"/>
      <c r="G186" s="438"/>
      <c r="H186" s="438"/>
      <c r="I186" s="438"/>
      <c r="J186" s="438"/>
      <c r="K186" s="438"/>
      <c r="L186" s="438"/>
      <c r="M186" s="438"/>
      <c r="N186" s="438"/>
      <c r="O186" s="438"/>
      <c r="P186" s="438"/>
      <c r="Q186" s="438"/>
      <c r="R186" s="438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</row>
    <row r="187" spans="1:63" x14ac:dyDescent="0.2">
      <c r="A187" s="26"/>
      <c r="B187" s="438"/>
      <c r="C187" s="438"/>
      <c r="D187" s="438"/>
      <c r="E187" s="438"/>
      <c r="F187" s="438"/>
      <c r="G187" s="438"/>
      <c r="H187" s="438"/>
      <c r="I187" s="438"/>
      <c r="J187" s="438"/>
      <c r="K187" s="438"/>
      <c r="L187" s="438"/>
      <c r="M187" s="438"/>
      <c r="N187" s="438"/>
      <c r="O187" s="438"/>
      <c r="P187" s="438"/>
      <c r="Q187" s="438"/>
      <c r="R187" s="438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</row>
    <row r="188" spans="1:63" x14ac:dyDescent="0.2">
      <c r="A188" s="26"/>
      <c r="B188" s="438"/>
      <c r="C188" s="438"/>
      <c r="D188" s="438"/>
      <c r="E188" s="438"/>
      <c r="F188" s="438"/>
      <c r="G188" s="438"/>
      <c r="H188" s="438"/>
      <c r="I188" s="438"/>
      <c r="J188" s="438"/>
      <c r="K188" s="438"/>
      <c r="L188" s="438"/>
      <c r="M188" s="438"/>
      <c r="N188" s="438"/>
      <c r="O188" s="438"/>
      <c r="P188" s="438"/>
      <c r="Q188" s="438"/>
      <c r="R188" s="438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</row>
    <row r="189" spans="1:63" x14ac:dyDescent="0.2">
      <c r="A189" s="26"/>
      <c r="B189" s="438"/>
      <c r="C189" s="438"/>
      <c r="D189" s="438"/>
      <c r="E189" s="438"/>
      <c r="F189" s="438"/>
      <c r="G189" s="438"/>
      <c r="H189" s="438"/>
      <c r="I189" s="438"/>
      <c r="J189" s="438"/>
      <c r="K189" s="438"/>
      <c r="L189" s="438"/>
      <c r="M189" s="438"/>
      <c r="N189" s="438"/>
      <c r="O189" s="438"/>
      <c r="P189" s="438"/>
      <c r="Q189" s="438"/>
      <c r="R189" s="438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</row>
    <row r="190" spans="1:63" x14ac:dyDescent="0.2">
      <c r="A190" s="26"/>
      <c r="B190" s="438"/>
      <c r="C190" s="438"/>
      <c r="D190" s="438"/>
      <c r="E190" s="438"/>
      <c r="F190" s="438"/>
      <c r="G190" s="438"/>
      <c r="H190" s="438"/>
      <c r="I190" s="438"/>
      <c r="J190" s="438"/>
      <c r="K190" s="438"/>
      <c r="L190" s="438"/>
      <c r="M190" s="438"/>
      <c r="N190" s="438"/>
      <c r="O190" s="438"/>
      <c r="P190" s="438"/>
      <c r="Q190" s="438"/>
      <c r="R190" s="438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</row>
    <row r="191" spans="1:63" x14ac:dyDescent="0.2">
      <c r="A191" s="26"/>
      <c r="B191" s="438"/>
      <c r="C191" s="438"/>
      <c r="D191" s="438"/>
      <c r="E191" s="438"/>
      <c r="F191" s="438"/>
      <c r="G191" s="438"/>
      <c r="H191" s="438"/>
      <c r="I191" s="438"/>
      <c r="J191" s="438"/>
      <c r="K191" s="438"/>
      <c r="L191" s="438"/>
      <c r="M191" s="438"/>
      <c r="N191" s="438"/>
      <c r="O191" s="438"/>
      <c r="P191" s="438"/>
      <c r="Q191" s="438"/>
      <c r="R191" s="438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</row>
    <row r="192" spans="1:63" x14ac:dyDescent="0.2">
      <c r="A192" s="26"/>
      <c r="B192" s="438"/>
      <c r="C192" s="438"/>
      <c r="D192" s="438"/>
      <c r="E192" s="438"/>
      <c r="F192" s="438"/>
      <c r="G192" s="438"/>
      <c r="H192" s="438"/>
      <c r="I192" s="438"/>
      <c r="J192" s="438"/>
      <c r="K192" s="438"/>
      <c r="L192" s="438"/>
      <c r="M192" s="438"/>
      <c r="N192" s="438"/>
      <c r="O192" s="438"/>
      <c r="P192" s="438"/>
      <c r="Q192" s="438"/>
      <c r="R192" s="438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</row>
    <row r="193" spans="1:63" x14ac:dyDescent="0.2">
      <c r="A193" s="26"/>
      <c r="B193" s="438"/>
      <c r="C193" s="438"/>
      <c r="D193" s="438"/>
      <c r="E193" s="438"/>
      <c r="F193" s="438"/>
      <c r="G193" s="438"/>
      <c r="H193" s="438"/>
      <c r="I193" s="438"/>
      <c r="J193" s="438"/>
      <c r="K193" s="438"/>
      <c r="L193" s="438"/>
      <c r="M193" s="438"/>
      <c r="N193" s="438"/>
      <c r="O193" s="438"/>
      <c r="P193" s="438"/>
      <c r="Q193" s="438"/>
      <c r="R193" s="438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</row>
    <row r="194" spans="1:63" x14ac:dyDescent="0.2">
      <c r="A194" s="26"/>
      <c r="B194" s="438"/>
      <c r="C194" s="438"/>
      <c r="D194" s="438"/>
      <c r="E194" s="438"/>
      <c r="F194" s="438"/>
      <c r="G194" s="438"/>
      <c r="H194" s="438"/>
      <c r="I194" s="438"/>
      <c r="J194" s="438"/>
      <c r="K194" s="438"/>
      <c r="L194" s="438"/>
      <c r="M194" s="438"/>
      <c r="N194" s="438"/>
      <c r="O194" s="438"/>
      <c r="P194" s="438"/>
      <c r="Q194" s="438"/>
      <c r="R194" s="438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</row>
    <row r="195" spans="1:63" x14ac:dyDescent="0.2">
      <c r="A195" s="26"/>
      <c r="B195" s="438"/>
      <c r="C195" s="438"/>
      <c r="D195" s="438"/>
      <c r="E195" s="438"/>
      <c r="F195" s="438"/>
      <c r="G195" s="438"/>
      <c r="H195" s="438"/>
      <c r="I195" s="438"/>
      <c r="J195" s="438"/>
      <c r="K195" s="438"/>
      <c r="L195" s="438"/>
      <c r="M195" s="438"/>
      <c r="N195" s="438"/>
      <c r="O195" s="438"/>
      <c r="P195" s="438"/>
      <c r="Q195" s="438"/>
      <c r="R195" s="438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</row>
    <row r="196" spans="1:63" x14ac:dyDescent="0.2">
      <c r="A196" s="26"/>
      <c r="B196" s="438"/>
      <c r="C196" s="438"/>
      <c r="D196" s="438"/>
      <c r="E196" s="438"/>
      <c r="F196" s="438"/>
      <c r="G196" s="438"/>
      <c r="H196" s="438"/>
      <c r="I196" s="438"/>
      <c r="J196" s="438"/>
      <c r="K196" s="438"/>
      <c r="L196" s="438"/>
      <c r="M196" s="438"/>
      <c r="N196" s="438"/>
      <c r="O196" s="438"/>
      <c r="P196" s="438"/>
      <c r="Q196" s="438"/>
      <c r="R196" s="438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</row>
    <row r="197" spans="1:63" x14ac:dyDescent="0.2">
      <c r="A197" s="26"/>
      <c r="B197" s="438"/>
      <c r="C197" s="438"/>
      <c r="D197" s="438"/>
      <c r="E197" s="438"/>
      <c r="F197" s="438"/>
      <c r="G197" s="438"/>
      <c r="H197" s="438"/>
      <c r="I197" s="438"/>
      <c r="J197" s="438"/>
      <c r="K197" s="438"/>
      <c r="L197" s="438"/>
      <c r="M197" s="438"/>
      <c r="N197" s="438"/>
      <c r="O197" s="438"/>
      <c r="P197" s="438"/>
      <c r="Q197" s="438"/>
      <c r="R197" s="438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</row>
    <row r="198" spans="1:63" x14ac:dyDescent="0.2">
      <c r="A198" s="26"/>
      <c r="B198" s="438"/>
      <c r="C198" s="438"/>
      <c r="D198" s="438"/>
      <c r="E198" s="438"/>
      <c r="F198" s="438"/>
      <c r="G198" s="438"/>
      <c r="H198" s="438"/>
      <c r="I198" s="438"/>
      <c r="J198" s="438"/>
      <c r="K198" s="438"/>
      <c r="L198" s="438"/>
      <c r="M198" s="438"/>
      <c r="N198" s="438"/>
      <c r="O198" s="438"/>
      <c r="P198" s="438"/>
      <c r="Q198" s="438"/>
      <c r="R198" s="438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</row>
    <row r="199" spans="1:63" x14ac:dyDescent="0.2">
      <c r="A199" s="26"/>
      <c r="B199" s="438"/>
      <c r="C199" s="438"/>
      <c r="D199" s="438"/>
      <c r="E199" s="438"/>
      <c r="F199" s="438"/>
      <c r="G199" s="438"/>
      <c r="H199" s="438"/>
      <c r="I199" s="438"/>
      <c r="J199" s="438"/>
      <c r="K199" s="438"/>
      <c r="L199" s="438"/>
      <c r="M199" s="438"/>
      <c r="N199" s="438"/>
      <c r="O199" s="438"/>
      <c r="P199" s="438"/>
      <c r="Q199" s="438"/>
      <c r="R199" s="438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</row>
    <row r="200" spans="1:63" x14ac:dyDescent="0.2">
      <c r="A200" s="26"/>
      <c r="B200" s="438"/>
      <c r="C200" s="438"/>
      <c r="D200" s="438"/>
      <c r="E200" s="438"/>
      <c r="F200" s="438"/>
      <c r="G200" s="438"/>
      <c r="H200" s="438"/>
      <c r="I200" s="438"/>
      <c r="J200" s="438"/>
      <c r="K200" s="438"/>
      <c r="L200" s="438"/>
      <c r="M200" s="438"/>
      <c r="N200" s="438"/>
      <c r="O200" s="438"/>
      <c r="P200" s="438"/>
      <c r="Q200" s="438"/>
      <c r="R200" s="438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</row>
    <row r="201" spans="1:63" x14ac:dyDescent="0.2">
      <c r="A201" s="26"/>
      <c r="B201" s="438"/>
      <c r="C201" s="438"/>
      <c r="D201" s="438"/>
      <c r="E201" s="438"/>
      <c r="F201" s="438"/>
      <c r="G201" s="438"/>
      <c r="H201" s="438"/>
      <c r="I201" s="438"/>
      <c r="J201" s="438"/>
      <c r="K201" s="438"/>
      <c r="L201" s="438"/>
      <c r="M201" s="438"/>
      <c r="N201" s="438"/>
      <c r="O201" s="438"/>
      <c r="P201" s="438"/>
      <c r="Q201" s="438"/>
      <c r="R201" s="438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</row>
    <row r="202" spans="1:63" x14ac:dyDescent="0.2">
      <c r="A202" s="26"/>
      <c r="B202" s="438"/>
      <c r="C202" s="438"/>
      <c r="D202" s="438"/>
      <c r="E202" s="438"/>
      <c r="F202" s="438"/>
      <c r="G202" s="438"/>
      <c r="H202" s="438"/>
      <c r="I202" s="438"/>
      <c r="J202" s="438"/>
      <c r="K202" s="438"/>
      <c r="L202" s="438"/>
      <c r="M202" s="438"/>
      <c r="N202" s="438"/>
      <c r="O202" s="438"/>
      <c r="P202" s="438"/>
      <c r="Q202" s="438"/>
      <c r="R202" s="438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</row>
    <row r="203" spans="1:63" x14ac:dyDescent="0.2">
      <c r="A203" s="26"/>
      <c r="B203" s="438"/>
      <c r="C203" s="438"/>
      <c r="D203" s="438"/>
      <c r="E203" s="438"/>
      <c r="F203" s="438"/>
      <c r="G203" s="438"/>
      <c r="H203" s="438"/>
      <c r="I203" s="438"/>
      <c r="J203" s="438"/>
      <c r="K203" s="438"/>
      <c r="L203" s="438"/>
      <c r="M203" s="438"/>
      <c r="N203" s="438"/>
      <c r="O203" s="438"/>
      <c r="P203" s="438"/>
      <c r="Q203" s="438"/>
      <c r="R203" s="438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</row>
    <row r="204" spans="1:63" x14ac:dyDescent="0.2">
      <c r="A204" s="26"/>
      <c r="B204" s="438"/>
      <c r="C204" s="438"/>
      <c r="D204" s="438"/>
      <c r="E204" s="438"/>
      <c r="F204" s="438"/>
      <c r="G204" s="438"/>
      <c r="H204" s="438"/>
      <c r="I204" s="438"/>
      <c r="J204" s="438"/>
      <c r="K204" s="438"/>
      <c r="L204" s="438"/>
      <c r="M204" s="438"/>
      <c r="N204" s="438"/>
      <c r="O204" s="438"/>
      <c r="P204" s="438"/>
      <c r="Q204" s="438"/>
      <c r="R204" s="438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</row>
    <row r="205" spans="1:63" x14ac:dyDescent="0.2">
      <c r="A205" s="26"/>
      <c r="B205" s="438"/>
      <c r="C205" s="438"/>
      <c r="D205" s="438"/>
      <c r="E205" s="438"/>
      <c r="F205" s="438"/>
      <c r="G205" s="438"/>
      <c r="H205" s="438"/>
      <c r="I205" s="438"/>
      <c r="J205" s="438"/>
      <c r="K205" s="438"/>
      <c r="L205" s="438"/>
      <c r="M205" s="438"/>
      <c r="N205" s="438"/>
      <c r="O205" s="438"/>
      <c r="P205" s="438"/>
      <c r="Q205" s="438"/>
      <c r="R205" s="438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</row>
    <row r="206" spans="1:63" x14ac:dyDescent="0.2">
      <c r="A206" s="26"/>
      <c r="B206" s="438"/>
      <c r="C206" s="438"/>
      <c r="D206" s="438"/>
      <c r="E206" s="438"/>
      <c r="F206" s="438"/>
      <c r="G206" s="438"/>
      <c r="H206" s="438"/>
      <c r="I206" s="438"/>
      <c r="J206" s="438"/>
      <c r="K206" s="438"/>
      <c r="L206" s="438"/>
      <c r="M206" s="438"/>
      <c r="N206" s="438"/>
      <c r="O206" s="438"/>
      <c r="P206" s="438"/>
      <c r="Q206" s="438"/>
      <c r="R206" s="438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</row>
    <row r="207" spans="1:63" x14ac:dyDescent="0.2">
      <c r="A207" s="26"/>
      <c r="B207" s="438"/>
      <c r="C207" s="438"/>
      <c r="D207" s="438"/>
      <c r="E207" s="438"/>
      <c r="F207" s="438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</row>
    <row r="208" spans="1:63" x14ac:dyDescent="0.2">
      <c r="A208" s="26"/>
      <c r="B208" s="438"/>
      <c r="C208" s="438"/>
      <c r="D208" s="438"/>
      <c r="E208" s="438"/>
      <c r="F208" s="438"/>
      <c r="G208" s="438"/>
      <c r="H208" s="438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</row>
    <row r="209" spans="1:63" x14ac:dyDescent="0.2">
      <c r="A209" s="26"/>
      <c r="B209" s="438"/>
      <c r="C209" s="438"/>
      <c r="D209" s="438"/>
      <c r="E209" s="438"/>
      <c r="F209" s="438"/>
      <c r="G209" s="438"/>
      <c r="H209" s="438"/>
      <c r="I209" s="438"/>
      <c r="J209" s="438"/>
      <c r="K209" s="438"/>
      <c r="L209" s="438"/>
      <c r="M209" s="438"/>
      <c r="N209" s="438"/>
      <c r="O209" s="438"/>
      <c r="P209" s="438"/>
      <c r="Q209" s="438"/>
      <c r="R209" s="438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</row>
    <row r="210" spans="1:63" x14ac:dyDescent="0.2">
      <c r="A210" s="26"/>
      <c r="B210" s="438"/>
      <c r="C210" s="438"/>
      <c r="D210" s="438"/>
      <c r="E210" s="438"/>
      <c r="F210" s="438"/>
      <c r="G210" s="438"/>
      <c r="H210" s="438"/>
      <c r="I210" s="438"/>
      <c r="J210" s="438"/>
      <c r="K210" s="438"/>
      <c r="L210" s="438"/>
      <c r="M210" s="438"/>
      <c r="N210" s="438"/>
      <c r="O210" s="438"/>
      <c r="P210" s="438"/>
      <c r="Q210" s="438"/>
      <c r="R210" s="438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</row>
    <row r="211" spans="1:63" x14ac:dyDescent="0.2">
      <c r="A211" s="26"/>
      <c r="B211" s="438"/>
      <c r="C211" s="438"/>
      <c r="D211" s="438"/>
      <c r="E211" s="438"/>
      <c r="F211" s="438"/>
      <c r="G211" s="438"/>
      <c r="H211" s="438"/>
      <c r="I211" s="438"/>
      <c r="J211" s="438"/>
      <c r="K211" s="438"/>
      <c r="L211" s="438"/>
      <c r="M211" s="438"/>
      <c r="N211" s="438"/>
      <c r="O211" s="438"/>
      <c r="P211" s="438"/>
      <c r="Q211" s="438"/>
      <c r="R211" s="438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</row>
    <row r="212" spans="1:63" x14ac:dyDescent="0.2">
      <c r="A212" s="26"/>
      <c r="B212" s="438"/>
      <c r="C212" s="438"/>
      <c r="D212" s="438"/>
      <c r="E212" s="438"/>
      <c r="F212" s="438"/>
      <c r="G212" s="438"/>
      <c r="H212" s="438"/>
      <c r="I212" s="438"/>
      <c r="J212" s="438"/>
      <c r="K212" s="438"/>
      <c r="L212" s="438"/>
      <c r="M212" s="438"/>
      <c r="N212" s="438"/>
      <c r="O212" s="438"/>
      <c r="P212" s="438"/>
      <c r="Q212" s="438"/>
      <c r="R212" s="438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</row>
    <row r="213" spans="1:63" x14ac:dyDescent="0.2">
      <c r="A213" s="26"/>
      <c r="B213" s="438"/>
      <c r="C213" s="438"/>
      <c r="D213" s="438"/>
      <c r="E213" s="438"/>
      <c r="F213" s="438"/>
      <c r="G213" s="438"/>
      <c r="H213" s="438"/>
      <c r="I213" s="438"/>
      <c r="J213" s="438"/>
      <c r="K213" s="438"/>
      <c r="L213" s="438"/>
      <c r="M213" s="438"/>
      <c r="N213" s="438"/>
      <c r="O213" s="438"/>
      <c r="P213" s="438"/>
      <c r="Q213" s="438"/>
      <c r="R213" s="438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</row>
    <row r="214" spans="1:63" x14ac:dyDescent="0.2">
      <c r="A214" s="26"/>
      <c r="B214" s="438"/>
      <c r="C214" s="438"/>
      <c r="D214" s="438"/>
      <c r="E214" s="438"/>
      <c r="F214" s="438"/>
      <c r="G214" s="438"/>
      <c r="H214" s="438"/>
      <c r="I214" s="438"/>
      <c r="J214" s="438"/>
      <c r="K214" s="438"/>
      <c r="L214" s="438"/>
      <c r="M214" s="438"/>
      <c r="N214" s="438"/>
      <c r="O214" s="438"/>
      <c r="P214" s="438"/>
      <c r="Q214" s="438"/>
      <c r="R214" s="438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</row>
    <row r="215" spans="1:63" x14ac:dyDescent="0.2">
      <c r="A215" s="26"/>
      <c r="B215" s="438"/>
      <c r="C215" s="438"/>
      <c r="D215" s="438"/>
      <c r="E215" s="438"/>
      <c r="F215" s="438"/>
      <c r="G215" s="438"/>
      <c r="H215" s="438"/>
      <c r="I215" s="438"/>
      <c r="J215" s="438"/>
      <c r="K215" s="438"/>
      <c r="L215" s="438"/>
      <c r="M215" s="438"/>
      <c r="N215" s="438"/>
      <c r="O215" s="438"/>
      <c r="P215" s="438"/>
      <c r="Q215" s="438"/>
      <c r="R215" s="438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</row>
    <row r="216" spans="1:63" x14ac:dyDescent="0.2">
      <c r="A216" s="26"/>
      <c r="B216" s="438"/>
      <c r="C216" s="438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</row>
    <row r="217" spans="1:63" x14ac:dyDescent="0.2">
      <c r="A217" s="26"/>
      <c r="B217" s="438"/>
      <c r="C217" s="438"/>
      <c r="D217" s="438"/>
      <c r="E217" s="438"/>
      <c r="F217" s="438"/>
      <c r="G217" s="438"/>
      <c r="H217" s="438"/>
      <c r="I217" s="438"/>
      <c r="J217" s="438"/>
      <c r="K217" s="438"/>
      <c r="L217" s="438"/>
      <c r="M217" s="438"/>
      <c r="N217" s="438"/>
      <c r="O217" s="438"/>
      <c r="P217" s="438"/>
      <c r="Q217" s="438"/>
      <c r="R217" s="438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</row>
    <row r="218" spans="1:63" x14ac:dyDescent="0.2">
      <c r="A218" s="26"/>
      <c r="B218" s="438"/>
      <c r="C218" s="438"/>
      <c r="D218" s="438"/>
      <c r="E218" s="438"/>
      <c r="F218" s="438"/>
      <c r="G218" s="438"/>
      <c r="H218" s="438"/>
      <c r="I218" s="438"/>
      <c r="J218" s="438"/>
      <c r="K218" s="438"/>
      <c r="L218" s="438"/>
      <c r="M218" s="438"/>
      <c r="N218" s="438"/>
      <c r="O218" s="438"/>
      <c r="P218" s="438"/>
      <c r="Q218" s="438"/>
      <c r="R218" s="438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</row>
    <row r="219" spans="1:63" x14ac:dyDescent="0.2">
      <c r="A219" s="26"/>
      <c r="B219" s="438"/>
      <c r="C219" s="438"/>
      <c r="D219" s="438"/>
      <c r="E219" s="438"/>
      <c r="F219" s="438"/>
      <c r="G219" s="438"/>
      <c r="H219" s="438"/>
      <c r="I219" s="438"/>
      <c r="J219" s="438"/>
      <c r="K219" s="438"/>
      <c r="L219" s="438"/>
      <c r="M219" s="438"/>
      <c r="N219" s="438"/>
      <c r="O219" s="438"/>
      <c r="P219" s="438"/>
      <c r="Q219" s="438"/>
      <c r="R219" s="438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</row>
    <row r="220" spans="1:63" x14ac:dyDescent="0.2">
      <c r="A220" s="26"/>
      <c r="B220" s="438"/>
      <c r="C220" s="438"/>
      <c r="D220" s="438"/>
      <c r="E220" s="438"/>
      <c r="F220" s="438"/>
      <c r="G220" s="438"/>
      <c r="H220" s="438"/>
      <c r="I220" s="438"/>
      <c r="J220" s="438"/>
      <c r="K220" s="438"/>
      <c r="L220" s="438"/>
      <c r="M220" s="438"/>
      <c r="N220" s="438"/>
      <c r="O220" s="438"/>
      <c r="P220" s="438"/>
      <c r="Q220" s="438"/>
      <c r="R220" s="438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</row>
    <row r="221" spans="1:63" x14ac:dyDescent="0.2">
      <c r="A221" s="26"/>
      <c r="B221" s="438"/>
      <c r="C221" s="438"/>
      <c r="D221" s="438"/>
      <c r="E221" s="438"/>
      <c r="F221" s="438"/>
      <c r="G221" s="438"/>
      <c r="H221" s="438"/>
      <c r="I221" s="438"/>
      <c r="J221" s="438"/>
      <c r="K221" s="438"/>
      <c r="L221" s="438"/>
      <c r="M221" s="438"/>
      <c r="N221" s="438"/>
      <c r="O221" s="438"/>
      <c r="P221" s="438"/>
      <c r="Q221" s="438"/>
      <c r="R221" s="438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</row>
    <row r="222" spans="1:63" x14ac:dyDescent="0.2">
      <c r="A222" s="26"/>
      <c r="B222" s="438"/>
      <c r="C222" s="438"/>
      <c r="D222" s="438"/>
      <c r="E222" s="438"/>
      <c r="F222" s="438"/>
      <c r="G222" s="438"/>
      <c r="H222" s="438"/>
      <c r="I222" s="438"/>
      <c r="J222" s="438"/>
      <c r="K222" s="438"/>
      <c r="L222" s="438"/>
      <c r="M222" s="438"/>
      <c r="N222" s="438"/>
      <c r="O222" s="438"/>
      <c r="P222" s="438"/>
      <c r="Q222" s="438"/>
      <c r="R222" s="438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</row>
    <row r="223" spans="1:63" x14ac:dyDescent="0.2">
      <c r="A223" s="26"/>
      <c r="B223" s="438"/>
      <c r="C223" s="438"/>
      <c r="D223" s="438"/>
      <c r="E223" s="438"/>
      <c r="F223" s="438"/>
      <c r="G223" s="438"/>
      <c r="H223" s="438"/>
      <c r="I223" s="438"/>
      <c r="J223" s="438"/>
      <c r="K223" s="438"/>
      <c r="L223" s="438"/>
      <c r="M223" s="438"/>
      <c r="N223" s="438"/>
      <c r="O223" s="438"/>
      <c r="P223" s="438"/>
      <c r="Q223" s="438"/>
      <c r="R223" s="438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</row>
    <row r="224" spans="1:63" x14ac:dyDescent="0.2">
      <c r="A224" s="26"/>
      <c r="B224" s="438"/>
      <c r="C224" s="438"/>
      <c r="D224" s="438"/>
      <c r="E224" s="438"/>
      <c r="F224" s="438"/>
      <c r="G224" s="438"/>
      <c r="H224" s="438"/>
      <c r="I224" s="438"/>
      <c r="J224" s="438"/>
      <c r="K224" s="438"/>
      <c r="L224" s="438"/>
      <c r="M224" s="438"/>
      <c r="N224" s="438"/>
      <c r="O224" s="438"/>
      <c r="P224" s="438"/>
      <c r="Q224" s="438"/>
      <c r="R224" s="438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</row>
    <row r="225" spans="1:63" x14ac:dyDescent="0.2">
      <c r="A225" s="26"/>
      <c r="B225" s="438"/>
      <c r="C225" s="438"/>
      <c r="D225" s="438"/>
      <c r="E225" s="438"/>
      <c r="F225" s="438"/>
      <c r="G225" s="438"/>
      <c r="H225" s="438"/>
      <c r="I225" s="438"/>
      <c r="J225" s="438"/>
      <c r="K225" s="438"/>
      <c r="L225" s="438"/>
      <c r="M225" s="438"/>
      <c r="N225" s="438"/>
      <c r="O225" s="438"/>
      <c r="P225" s="438"/>
      <c r="Q225" s="438"/>
      <c r="R225" s="438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</row>
    <row r="226" spans="1:63" x14ac:dyDescent="0.2">
      <c r="A226" s="26"/>
      <c r="B226" s="438"/>
      <c r="C226" s="438"/>
      <c r="D226" s="438"/>
      <c r="E226" s="438"/>
      <c r="F226" s="438"/>
      <c r="G226" s="438"/>
      <c r="H226" s="438"/>
      <c r="I226" s="438"/>
      <c r="J226" s="438"/>
      <c r="K226" s="438"/>
      <c r="L226" s="438"/>
      <c r="M226" s="438"/>
      <c r="N226" s="438"/>
      <c r="O226" s="438"/>
      <c r="P226" s="438"/>
      <c r="Q226" s="438"/>
      <c r="R226" s="438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</row>
    <row r="227" spans="1:63" x14ac:dyDescent="0.2">
      <c r="A227" s="26"/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</row>
    <row r="228" spans="1:63" x14ac:dyDescent="0.2">
      <c r="A228" s="26"/>
      <c r="B228" s="438"/>
      <c r="C228" s="438"/>
      <c r="D228" s="438"/>
      <c r="E228" s="438"/>
      <c r="F228" s="438"/>
      <c r="G228" s="438"/>
      <c r="H228" s="438"/>
      <c r="I228" s="438"/>
      <c r="J228" s="438"/>
      <c r="K228" s="438"/>
      <c r="L228" s="438"/>
      <c r="M228" s="438"/>
      <c r="N228" s="438"/>
      <c r="O228" s="438"/>
      <c r="P228" s="438"/>
      <c r="Q228" s="438"/>
      <c r="R228" s="438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</row>
    <row r="229" spans="1:63" x14ac:dyDescent="0.2">
      <c r="A229" s="26"/>
      <c r="B229" s="438"/>
      <c r="C229" s="438"/>
      <c r="D229" s="438"/>
      <c r="E229" s="438"/>
      <c r="F229" s="438"/>
      <c r="G229" s="438"/>
      <c r="H229" s="438"/>
      <c r="I229" s="438"/>
      <c r="J229" s="438"/>
      <c r="K229" s="438"/>
      <c r="L229" s="438"/>
      <c r="M229" s="438"/>
      <c r="N229" s="438"/>
      <c r="O229" s="438"/>
      <c r="P229" s="438"/>
      <c r="Q229" s="438"/>
      <c r="R229" s="438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</row>
    <row r="230" spans="1:63" x14ac:dyDescent="0.2">
      <c r="A230" s="26"/>
      <c r="B230" s="438"/>
      <c r="C230" s="438"/>
      <c r="D230" s="438"/>
      <c r="E230" s="438"/>
      <c r="F230" s="438"/>
      <c r="G230" s="438"/>
      <c r="H230" s="438"/>
      <c r="I230" s="438"/>
      <c r="J230" s="438"/>
      <c r="K230" s="438"/>
      <c r="L230" s="438"/>
      <c r="M230" s="438"/>
      <c r="N230" s="438"/>
      <c r="O230" s="438"/>
      <c r="P230" s="438"/>
      <c r="Q230" s="438"/>
      <c r="R230" s="438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</row>
    <row r="231" spans="1:63" x14ac:dyDescent="0.2">
      <c r="A231" s="26"/>
      <c r="B231" s="438"/>
      <c r="C231" s="438"/>
      <c r="D231" s="438"/>
      <c r="E231" s="438"/>
      <c r="F231" s="438"/>
      <c r="G231" s="438"/>
      <c r="H231" s="438"/>
      <c r="I231" s="438"/>
      <c r="J231" s="438"/>
      <c r="K231" s="438"/>
      <c r="L231" s="438"/>
      <c r="M231" s="438"/>
      <c r="N231" s="438"/>
      <c r="O231" s="438"/>
      <c r="P231" s="438"/>
      <c r="Q231" s="438"/>
      <c r="R231" s="438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</row>
    <row r="232" spans="1:63" x14ac:dyDescent="0.2">
      <c r="A232" s="26"/>
      <c r="B232" s="438"/>
      <c r="C232" s="438"/>
      <c r="D232" s="438"/>
      <c r="E232" s="438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</row>
    <row r="233" spans="1:63" x14ac:dyDescent="0.2">
      <c r="A233" s="26"/>
      <c r="B233" s="438"/>
      <c r="C233" s="438"/>
      <c r="D233" s="438"/>
      <c r="E233" s="438"/>
      <c r="F233" s="438"/>
      <c r="G233" s="438"/>
      <c r="H233" s="438"/>
      <c r="I233" s="438"/>
      <c r="J233" s="438"/>
      <c r="K233" s="438"/>
      <c r="L233" s="438"/>
      <c r="M233" s="438"/>
      <c r="N233" s="438"/>
      <c r="O233" s="438"/>
      <c r="P233" s="438"/>
      <c r="Q233" s="438"/>
      <c r="R233" s="438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</row>
    <row r="234" spans="1:63" x14ac:dyDescent="0.2">
      <c r="A234" s="26"/>
      <c r="B234" s="438"/>
      <c r="C234" s="438"/>
      <c r="D234" s="438"/>
      <c r="E234" s="438"/>
      <c r="F234" s="438"/>
      <c r="G234" s="438"/>
      <c r="H234" s="438"/>
      <c r="I234" s="438"/>
      <c r="J234" s="438"/>
      <c r="K234" s="438"/>
      <c r="L234" s="438"/>
      <c r="M234" s="438"/>
      <c r="N234" s="438"/>
      <c r="O234" s="438"/>
      <c r="P234" s="438"/>
      <c r="Q234" s="438"/>
      <c r="R234" s="438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</row>
    <row r="235" spans="1:63" x14ac:dyDescent="0.2">
      <c r="A235" s="26"/>
      <c r="B235" s="438"/>
      <c r="C235" s="438"/>
      <c r="D235" s="438"/>
      <c r="E235" s="438"/>
      <c r="F235" s="438"/>
      <c r="G235" s="438"/>
      <c r="H235" s="438"/>
      <c r="I235" s="438"/>
      <c r="J235" s="438"/>
      <c r="K235" s="438"/>
      <c r="L235" s="438"/>
      <c r="M235" s="438"/>
      <c r="N235" s="438"/>
      <c r="O235" s="438"/>
      <c r="P235" s="438"/>
      <c r="Q235" s="438"/>
      <c r="R235" s="438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</row>
    <row r="236" spans="1:63" x14ac:dyDescent="0.2">
      <c r="A236" s="26"/>
      <c r="B236" s="438"/>
      <c r="C236" s="438"/>
      <c r="D236" s="438"/>
      <c r="E236" s="438"/>
      <c r="F236" s="438"/>
      <c r="G236" s="438"/>
      <c r="H236" s="438"/>
      <c r="I236" s="438"/>
      <c r="J236" s="438"/>
      <c r="K236" s="438"/>
      <c r="L236" s="438"/>
      <c r="M236" s="438"/>
      <c r="N236" s="438"/>
      <c r="O236" s="438"/>
      <c r="P236" s="438"/>
      <c r="Q236" s="438"/>
      <c r="R236" s="438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</row>
    <row r="237" spans="1:63" x14ac:dyDescent="0.2">
      <c r="A237" s="26"/>
      <c r="B237" s="438"/>
      <c r="C237" s="438"/>
      <c r="D237" s="438"/>
      <c r="E237" s="438"/>
      <c r="F237" s="438"/>
      <c r="G237" s="438"/>
      <c r="H237" s="438"/>
      <c r="I237" s="438"/>
      <c r="J237" s="438"/>
      <c r="K237" s="438"/>
      <c r="L237" s="438"/>
      <c r="M237" s="438"/>
      <c r="N237" s="438"/>
      <c r="O237" s="438"/>
      <c r="P237" s="438"/>
      <c r="Q237" s="438"/>
      <c r="R237" s="438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</row>
    <row r="238" spans="1:63" x14ac:dyDescent="0.2">
      <c r="A238" s="26"/>
      <c r="B238" s="438"/>
      <c r="C238" s="438"/>
      <c r="D238" s="438"/>
      <c r="E238" s="438"/>
      <c r="F238" s="438"/>
      <c r="G238" s="438"/>
      <c r="H238" s="438"/>
      <c r="I238" s="438"/>
      <c r="J238" s="438"/>
      <c r="K238" s="438"/>
      <c r="L238" s="438"/>
      <c r="M238" s="438"/>
      <c r="N238" s="438"/>
      <c r="O238" s="438"/>
      <c r="P238" s="438"/>
      <c r="Q238" s="438"/>
      <c r="R238" s="438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</row>
    <row r="239" spans="1:63" x14ac:dyDescent="0.2">
      <c r="A239" s="26"/>
      <c r="B239" s="438"/>
      <c r="C239" s="438"/>
      <c r="D239" s="438"/>
      <c r="E239" s="438"/>
      <c r="F239" s="438"/>
      <c r="G239" s="438"/>
      <c r="H239" s="438"/>
      <c r="I239" s="438"/>
      <c r="J239" s="438"/>
      <c r="K239" s="438"/>
      <c r="L239" s="438"/>
      <c r="M239" s="438"/>
      <c r="N239" s="438"/>
      <c r="O239" s="438"/>
      <c r="P239" s="438"/>
      <c r="Q239" s="438"/>
      <c r="R239" s="438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</row>
    <row r="240" spans="1:63" x14ac:dyDescent="0.2">
      <c r="A240" s="26"/>
      <c r="B240" s="438"/>
      <c r="C240" s="438"/>
      <c r="D240" s="438"/>
      <c r="E240" s="438"/>
      <c r="F240" s="438"/>
      <c r="G240" s="438"/>
      <c r="H240" s="438"/>
      <c r="I240" s="438"/>
      <c r="J240" s="438"/>
      <c r="K240" s="438"/>
      <c r="L240" s="438"/>
      <c r="M240" s="438"/>
      <c r="N240" s="438"/>
      <c r="O240" s="438"/>
      <c r="P240" s="438"/>
      <c r="Q240" s="438"/>
      <c r="R240" s="438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</row>
    <row r="241" spans="1:63" x14ac:dyDescent="0.2">
      <c r="A241" s="26"/>
      <c r="B241" s="438"/>
      <c r="C241" s="438"/>
      <c r="D241" s="438"/>
      <c r="E241" s="438"/>
      <c r="F241" s="438"/>
      <c r="G241" s="438"/>
      <c r="H241" s="438"/>
      <c r="I241" s="438"/>
      <c r="J241" s="438"/>
      <c r="K241" s="438"/>
      <c r="L241" s="438"/>
      <c r="M241" s="438"/>
      <c r="N241" s="438"/>
      <c r="O241" s="438"/>
      <c r="P241" s="438"/>
      <c r="Q241" s="438"/>
      <c r="R241" s="438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</row>
    <row r="242" spans="1:63" x14ac:dyDescent="0.2">
      <c r="A242" s="26"/>
      <c r="B242" s="438"/>
      <c r="C242" s="438"/>
      <c r="D242" s="438"/>
      <c r="E242" s="438"/>
      <c r="F242" s="438"/>
      <c r="G242" s="438"/>
      <c r="H242" s="438"/>
      <c r="I242" s="438"/>
      <c r="J242" s="438"/>
      <c r="K242" s="438"/>
      <c r="L242" s="438"/>
      <c r="M242" s="438"/>
      <c r="N242" s="438"/>
      <c r="O242" s="438"/>
      <c r="P242" s="438"/>
      <c r="Q242" s="438"/>
      <c r="R242" s="438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</row>
    <row r="243" spans="1:63" x14ac:dyDescent="0.2">
      <c r="A243" s="26"/>
      <c r="B243" s="438"/>
      <c r="C243" s="438"/>
      <c r="D243" s="438"/>
      <c r="E243" s="438"/>
      <c r="F243" s="438"/>
      <c r="G243" s="438"/>
      <c r="H243" s="438"/>
      <c r="I243" s="438"/>
      <c r="J243" s="438"/>
      <c r="K243" s="438"/>
      <c r="L243" s="438"/>
      <c r="M243" s="438"/>
      <c r="N243" s="438"/>
      <c r="O243" s="438"/>
      <c r="P243" s="438"/>
      <c r="Q243" s="438"/>
      <c r="R243" s="438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</row>
    <row r="244" spans="1:63" x14ac:dyDescent="0.2">
      <c r="A244" s="26"/>
      <c r="B244" s="438"/>
      <c r="C244" s="438"/>
      <c r="D244" s="438"/>
      <c r="E244" s="438"/>
      <c r="F244" s="438"/>
      <c r="G244" s="438"/>
      <c r="H244" s="438"/>
      <c r="I244" s="438"/>
      <c r="J244" s="438"/>
      <c r="K244" s="438"/>
      <c r="L244" s="438"/>
      <c r="M244" s="438"/>
      <c r="N244" s="438"/>
      <c r="O244" s="438"/>
      <c r="P244" s="438"/>
      <c r="Q244" s="438"/>
      <c r="R244" s="438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</row>
    <row r="245" spans="1:63" x14ac:dyDescent="0.2">
      <c r="A245" s="26"/>
      <c r="B245" s="438"/>
      <c r="C245" s="438"/>
      <c r="D245" s="438"/>
      <c r="E245" s="438"/>
      <c r="F245" s="438"/>
      <c r="G245" s="438"/>
      <c r="H245" s="438"/>
      <c r="I245" s="438"/>
      <c r="J245" s="438"/>
      <c r="K245" s="438"/>
      <c r="L245" s="438"/>
      <c r="M245" s="438"/>
      <c r="N245" s="438"/>
      <c r="O245" s="438"/>
      <c r="P245" s="438"/>
      <c r="Q245" s="438"/>
      <c r="R245" s="438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</row>
    <row r="246" spans="1:63" x14ac:dyDescent="0.2">
      <c r="A246" s="26"/>
      <c r="B246" s="438"/>
      <c r="C246" s="438"/>
      <c r="D246" s="438"/>
      <c r="E246" s="438"/>
      <c r="F246" s="438"/>
      <c r="G246" s="438"/>
      <c r="H246" s="438"/>
      <c r="I246" s="438"/>
      <c r="J246" s="438"/>
      <c r="K246" s="438"/>
      <c r="L246" s="438"/>
      <c r="M246" s="438"/>
      <c r="N246" s="438"/>
      <c r="O246" s="438"/>
      <c r="P246" s="438"/>
      <c r="Q246" s="438"/>
      <c r="R246" s="438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</row>
    <row r="247" spans="1:63" x14ac:dyDescent="0.2">
      <c r="A247" s="26"/>
      <c r="B247" s="438"/>
      <c r="C247" s="438"/>
      <c r="D247" s="438"/>
      <c r="E247" s="438"/>
      <c r="F247" s="438"/>
      <c r="G247" s="438"/>
      <c r="H247" s="438"/>
      <c r="I247" s="438"/>
      <c r="J247" s="438"/>
      <c r="K247" s="438"/>
      <c r="L247" s="438"/>
      <c r="M247" s="438"/>
      <c r="N247" s="438"/>
      <c r="O247" s="438"/>
      <c r="P247" s="438"/>
      <c r="Q247" s="438"/>
      <c r="R247" s="438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</row>
    <row r="248" spans="1:63" x14ac:dyDescent="0.2">
      <c r="A248" s="26"/>
      <c r="B248" s="438"/>
      <c r="C248" s="438"/>
      <c r="D248" s="438"/>
      <c r="E248" s="438"/>
      <c r="F248" s="438"/>
      <c r="G248" s="438"/>
      <c r="H248" s="438"/>
      <c r="I248" s="438"/>
      <c r="J248" s="438"/>
      <c r="K248" s="438"/>
      <c r="L248" s="438"/>
      <c r="M248" s="438"/>
      <c r="N248" s="438"/>
      <c r="O248" s="438"/>
      <c r="P248" s="438"/>
      <c r="Q248" s="438"/>
      <c r="R248" s="438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</row>
    <row r="249" spans="1:63" x14ac:dyDescent="0.2">
      <c r="A249" s="26"/>
      <c r="B249" s="438"/>
      <c r="C249" s="438"/>
      <c r="D249" s="438"/>
      <c r="E249" s="438"/>
      <c r="F249" s="438"/>
      <c r="G249" s="438"/>
      <c r="H249" s="438"/>
      <c r="I249" s="438"/>
      <c r="J249" s="438"/>
      <c r="K249" s="438"/>
      <c r="L249" s="438"/>
      <c r="M249" s="438"/>
      <c r="N249" s="438"/>
      <c r="O249" s="438"/>
      <c r="P249" s="438"/>
      <c r="Q249" s="438"/>
      <c r="R249" s="438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</row>
    <row r="250" spans="1:63" x14ac:dyDescent="0.2">
      <c r="A250" s="26"/>
      <c r="B250" s="438"/>
      <c r="C250" s="438"/>
      <c r="D250" s="438"/>
      <c r="E250" s="438"/>
      <c r="F250" s="438"/>
      <c r="G250" s="438"/>
      <c r="H250" s="438"/>
      <c r="I250" s="438"/>
      <c r="J250" s="438"/>
      <c r="K250" s="438"/>
      <c r="L250" s="438"/>
      <c r="M250" s="438"/>
      <c r="N250" s="438"/>
      <c r="O250" s="438"/>
      <c r="P250" s="438"/>
      <c r="Q250" s="438"/>
      <c r="R250" s="438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</row>
    <row r="251" spans="1:63" x14ac:dyDescent="0.2">
      <c r="A251" s="26"/>
      <c r="B251" s="438"/>
      <c r="C251" s="438"/>
      <c r="D251" s="438"/>
      <c r="E251" s="438"/>
      <c r="F251" s="438"/>
      <c r="G251" s="438"/>
      <c r="H251" s="438"/>
      <c r="I251" s="438"/>
      <c r="J251" s="438"/>
      <c r="K251" s="438"/>
      <c r="L251" s="438"/>
      <c r="M251" s="438"/>
      <c r="N251" s="438"/>
      <c r="O251" s="438"/>
      <c r="P251" s="438"/>
      <c r="Q251" s="438"/>
      <c r="R251" s="438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</row>
    <row r="252" spans="1:63" x14ac:dyDescent="0.2">
      <c r="A252" s="26"/>
      <c r="B252" s="438"/>
      <c r="C252" s="438"/>
      <c r="D252" s="438"/>
      <c r="E252" s="438"/>
      <c r="F252" s="438"/>
      <c r="G252" s="438"/>
      <c r="H252" s="438"/>
      <c r="I252" s="438"/>
      <c r="J252" s="438"/>
      <c r="K252" s="438"/>
      <c r="L252" s="438"/>
      <c r="M252" s="438"/>
      <c r="N252" s="438"/>
      <c r="O252" s="438"/>
      <c r="P252" s="438"/>
      <c r="Q252" s="438"/>
      <c r="R252" s="438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</row>
    <row r="253" spans="1:63" x14ac:dyDescent="0.2">
      <c r="A253" s="26"/>
      <c r="B253" s="438"/>
      <c r="C253" s="438"/>
      <c r="D253" s="438"/>
      <c r="E253" s="438"/>
      <c r="F253" s="438"/>
      <c r="G253" s="438"/>
      <c r="H253" s="438"/>
      <c r="I253" s="438"/>
      <c r="J253" s="438"/>
      <c r="K253" s="438"/>
      <c r="L253" s="438"/>
      <c r="M253" s="438"/>
      <c r="N253" s="438"/>
      <c r="O253" s="438"/>
      <c r="P253" s="438"/>
      <c r="Q253" s="438"/>
      <c r="R253" s="438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</row>
    <row r="254" spans="1:63" x14ac:dyDescent="0.2">
      <c r="A254" s="26"/>
      <c r="B254" s="438"/>
      <c r="C254" s="438"/>
      <c r="D254" s="438"/>
      <c r="E254" s="438"/>
      <c r="F254" s="438"/>
      <c r="G254" s="438"/>
      <c r="H254" s="438"/>
      <c r="I254" s="438"/>
      <c r="J254" s="438"/>
      <c r="K254" s="438"/>
      <c r="L254" s="438"/>
      <c r="M254" s="438"/>
      <c r="N254" s="438"/>
      <c r="O254" s="438"/>
      <c r="P254" s="438"/>
      <c r="Q254" s="438"/>
      <c r="R254" s="438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</row>
    <row r="255" spans="1:63" x14ac:dyDescent="0.2">
      <c r="A255" s="26"/>
      <c r="B255" s="438"/>
      <c r="C255" s="438"/>
      <c r="D255" s="438"/>
      <c r="E255" s="438"/>
      <c r="F255" s="438"/>
      <c r="G255" s="438"/>
      <c r="H255" s="438"/>
      <c r="I255" s="438"/>
      <c r="J255" s="438"/>
      <c r="K255" s="438"/>
      <c r="L255" s="438"/>
      <c r="M255" s="438"/>
      <c r="N255" s="438"/>
      <c r="O255" s="438"/>
      <c r="P255" s="438"/>
      <c r="Q255" s="438"/>
      <c r="R255" s="438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</row>
    <row r="256" spans="1:63" x14ac:dyDescent="0.2">
      <c r="A256" s="26"/>
      <c r="B256" s="438"/>
      <c r="C256" s="438"/>
      <c r="D256" s="438"/>
      <c r="E256" s="438"/>
      <c r="F256" s="438"/>
      <c r="G256" s="438"/>
      <c r="H256" s="438"/>
      <c r="I256" s="438"/>
      <c r="J256" s="438"/>
      <c r="K256" s="438"/>
      <c r="L256" s="438"/>
      <c r="M256" s="438"/>
      <c r="N256" s="438"/>
      <c r="O256" s="438"/>
      <c r="P256" s="438"/>
      <c r="Q256" s="438"/>
      <c r="R256" s="438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</row>
    <row r="257" spans="1:63" x14ac:dyDescent="0.2">
      <c r="A257" s="26"/>
      <c r="B257" s="438"/>
      <c r="C257" s="438"/>
      <c r="D257" s="438"/>
      <c r="E257" s="438"/>
      <c r="F257" s="438"/>
      <c r="G257" s="438"/>
      <c r="H257" s="438"/>
      <c r="I257" s="438"/>
      <c r="J257" s="438"/>
      <c r="K257" s="438"/>
      <c r="L257" s="438"/>
      <c r="M257" s="438"/>
      <c r="N257" s="438"/>
      <c r="O257" s="438"/>
      <c r="P257" s="438"/>
      <c r="Q257" s="438"/>
      <c r="R257" s="438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</row>
    <row r="258" spans="1:63" x14ac:dyDescent="0.2">
      <c r="A258" s="26"/>
      <c r="B258" s="438"/>
      <c r="C258" s="438"/>
      <c r="D258" s="438"/>
      <c r="E258" s="438"/>
      <c r="F258" s="438"/>
      <c r="G258" s="438"/>
      <c r="H258" s="438"/>
      <c r="I258" s="438"/>
      <c r="J258" s="438"/>
      <c r="K258" s="438"/>
      <c r="L258" s="438"/>
      <c r="M258" s="438"/>
      <c r="N258" s="438"/>
      <c r="O258" s="438"/>
      <c r="P258" s="438"/>
      <c r="Q258" s="438"/>
      <c r="R258" s="438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</row>
    <row r="259" spans="1:63" x14ac:dyDescent="0.2">
      <c r="A259" s="26"/>
      <c r="B259" s="438"/>
      <c r="C259" s="438"/>
      <c r="D259" s="438"/>
      <c r="E259" s="438"/>
      <c r="F259" s="438"/>
      <c r="G259" s="438"/>
      <c r="H259" s="438"/>
      <c r="I259" s="438"/>
      <c r="J259" s="438"/>
      <c r="K259" s="438"/>
      <c r="L259" s="438"/>
      <c r="M259" s="438"/>
      <c r="N259" s="438"/>
      <c r="O259" s="438"/>
      <c r="P259" s="438"/>
      <c r="Q259" s="438"/>
      <c r="R259" s="438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</row>
    <row r="260" spans="1:63" x14ac:dyDescent="0.2">
      <c r="A260" s="26"/>
      <c r="B260" s="438"/>
      <c r="C260" s="438"/>
      <c r="D260" s="438"/>
      <c r="E260" s="438"/>
      <c r="F260" s="438"/>
      <c r="G260" s="438"/>
      <c r="H260" s="438"/>
      <c r="I260" s="438"/>
      <c r="J260" s="438"/>
      <c r="K260" s="438"/>
      <c r="L260" s="438"/>
      <c r="M260" s="438"/>
      <c r="N260" s="438"/>
      <c r="O260" s="438"/>
      <c r="P260" s="438"/>
      <c r="Q260" s="438"/>
      <c r="R260" s="438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</row>
    <row r="261" spans="1:63" x14ac:dyDescent="0.2">
      <c r="A261" s="26"/>
      <c r="B261" s="438"/>
      <c r="C261" s="438"/>
      <c r="D261" s="438"/>
      <c r="E261" s="438"/>
      <c r="F261" s="438"/>
      <c r="G261" s="438"/>
      <c r="H261" s="438"/>
      <c r="I261" s="438"/>
      <c r="J261" s="438"/>
      <c r="K261" s="438"/>
      <c r="L261" s="438"/>
      <c r="M261" s="438"/>
      <c r="N261" s="438"/>
      <c r="O261" s="438"/>
      <c r="P261" s="438"/>
      <c r="Q261" s="438"/>
      <c r="R261" s="438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</row>
    <row r="262" spans="1:63" x14ac:dyDescent="0.2">
      <c r="A262" s="26"/>
      <c r="B262" s="438"/>
      <c r="C262" s="438"/>
      <c r="D262" s="438"/>
      <c r="E262" s="438"/>
      <c r="F262" s="438"/>
      <c r="G262" s="438"/>
      <c r="H262" s="438"/>
      <c r="I262" s="438"/>
      <c r="J262" s="438"/>
      <c r="K262" s="438"/>
      <c r="L262" s="438"/>
      <c r="M262" s="438"/>
      <c r="N262" s="438"/>
      <c r="O262" s="438"/>
      <c r="P262" s="438"/>
      <c r="Q262" s="438"/>
      <c r="R262" s="438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</row>
    <row r="263" spans="1:63" x14ac:dyDescent="0.2">
      <c r="A263" s="26"/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</row>
    <row r="264" spans="1:63" x14ac:dyDescent="0.2">
      <c r="A264" s="26"/>
      <c r="B264" s="438"/>
      <c r="C264" s="438"/>
      <c r="D264" s="438"/>
      <c r="E264" s="438"/>
      <c r="F264" s="438"/>
      <c r="G264" s="438"/>
      <c r="H264" s="438"/>
      <c r="I264" s="438"/>
      <c r="J264" s="438"/>
      <c r="K264" s="438"/>
      <c r="L264" s="438"/>
      <c r="M264" s="438"/>
      <c r="N264" s="438"/>
      <c r="O264" s="438"/>
      <c r="P264" s="438"/>
      <c r="Q264" s="438"/>
      <c r="R264" s="438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</row>
    <row r="265" spans="1:63" x14ac:dyDescent="0.2">
      <c r="A265" s="26"/>
      <c r="B265" s="438"/>
      <c r="C265" s="438"/>
      <c r="D265" s="438"/>
      <c r="E265" s="438"/>
      <c r="F265" s="438"/>
      <c r="G265" s="438"/>
      <c r="H265" s="438"/>
      <c r="I265" s="438"/>
      <c r="J265" s="438"/>
      <c r="K265" s="438"/>
      <c r="L265" s="438"/>
      <c r="M265" s="438"/>
      <c r="N265" s="438"/>
      <c r="O265" s="438"/>
      <c r="P265" s="438"/>
      <c r="Q265" s="438"/>
      <c r="R265" s="438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</row>
    <row r="266" spans="1:63" x14ac:dyDescent="0.2">
      <c r="A266" s="26"/>
      <c r="B266" s="438"/>
      <c r="C266" s="438"/>
      <c r="D266" s="438"/>
      <c r="E266" s="438"/>
      <c r="F266" s="438"/>
      <c r="G266" s="438"/>
      <c r="H266" s="438"/>
      <c r="I266" s="438"/>
      <c r="J266" s="438"/>
      <c r="K266" s="438"/>
      <c r="L266" s="438"/>
      <c r="M266" s="438"/>
      <c r="N266" s="438"/>
      <c r="O266" s="438"/>
      <c r="P266" s="438"/>
      <c r="Q266" s="438"/>
      <c r="R266" s="438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</row>
    <row r="267" spans="1:63" x14ac:dyDescent="0.2">
      <c r="A267" s="26"/>
      <c r="B267" s="438"/>
      <c r="C267" s="438"/>
      <c r="D267" s="438"/>
      <c r="E267" s="438"/>
      <c r="F267" s="438"/>
      <c r="G267" s="438"/>
      <c r="H267" s="438"/>
      <c r="I267" s="438"/>
      <c r="J267" s="438"/>
      <c r="K267" s="438"/>
      <c r="L267" s="438"/>
      <c r="M267" s="438"/>
      <c r="N267" s="438"/>
      <c r="O267" s="438"/>
      <c r="P267" s="438"/>
      <c r="Q267" s="438"/>
      <c r="R267" s="438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</row>
    <row r="268" spans="1:63" x14ac:dyDescent="0.2">
      <c r="A268" s="26"/>
      <c r="B268" s="438"/>
      <c r="C268" s="438"/>
      <c r="D268" s="438"/>
      <c r="E268" s="438"/>
      <c r="F268" s="438"/>
      <c r="G268" s="438"/>
      <c r="H268" s="438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</row>
    <row r="269" spans="1:63" x14ac:dyDescent="0.2">
      <c r="A269" s="26"/>
      <c r="B269" s="438"/>
      <c r="C269" s="438"/>
      <c r="D269" s="438"/>
      <c r="E269" s="438"/>
      <c r="F269" s="438"/>
      <c r="G269" s="438"/>
      <c r="H269" s="438"/>
      <c r="I269" s="438"/>
      <c r="J269" s="438"/>
      <c r="K269" s="438"/>
      <c r="L269" s="438"/>
      <c r="M269" s="438"/>
      <c r="N269" s="438"/>
      <c r="O269" s="438"/>
      <c r="P269" s="438"/>
      <c r="Q269" s="438"/>
      <c r="R269" s="438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</row>
    <row r="270" spans="1:63" x14ac:dyDescent="0.2">
      <c r="A270" s="26"/>
      <c r="B270" s="438"/>
      <c r="C270" s="438"/>
      <c r="D270" s="438"/>
      <c r="E270" s="438"/>
      <c r="F270" s="438"/>
      <c r="G270" s="438"/>
      <c r="H270" s="438"/>
      <c r="I270" s="438"/>
      <c r="J270" s="438"/>
      <c r="K270" s="438"/>
      <c r="L270" s="438"/>
      <c r="M270" s="438"/>
      <c r="N270" s="438"/>
      <c r="O270" s="438"/>
      <c r="P270" s="438"/>
      <c r="Q270" s="438"/>
      <c r="R270" s="438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</row>
    <row r="271" spans="1:63" x14ac:dyDescent="0.2">
      <c r="A271" s="26"/>
      <c r="B271" s="438"/>
      <c r="C271" s="438"/>
      <c r="D271" s="438"/>
      <c r="E271" s="438"/>
      <c r="F271" s="438"/>
      <c r="G271" s="438"/>
      <c r="H271" s="438"/>
      <c r="I271" s="438"/>
      <c r="J271" s="438"/>
      <c r="K271" s="438"/>
      <c r="L271" s="438"/>
      <c r="M271" s="438"/>
      <c r="N271" s="438"/>
      <c r="O271" s="438"/>
      <c r="P271" s="438"/>
      <c r="Q271" s="438"/>
      <c r="R271" s="438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</row>
    <row r="272" spans="1:63" x14ac:dyDescent="0.2">
      <c r="A272" s="26"/>
      <c r="B272" s="438"/>
      <c r="C272" s="438"/>
      <c r="D272" s="438"/>
      <c r="E272" s="438"/>
      <c r="F272" s="438"/>
      <c r="G272" s="438"/>
      <c r="H272" s="438"/>
      <c r="I272" s="438"/>
      <c r="J272" s="438"/>
      <c r="K272" s="438"/>
      <c r="L272" s="438"/>
      <c r="M272" s="438"/>
      <c r="N272" s="438"/>
      <c r="O272" s="438"/>
      <c r="P272" s="438"/>
      <c r="Q272" s="438"/>
      <c r="R272" s="438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</row>
    <row r="273" spans="1:63" x14ac:dyDescent="0.2">
      <c r="A273" s="26"/>
      <c r="B273" s="438"/>
      <c r="C273" s="438"/>
      <c r="D273" s="438"/>
      <c r="E273" s="438"/>
      <c r="F273" s="438"/>
      <c r="G273" s="438"/>
      <c r="H273" s="438"/>
      <c r="I273" s="438"/>
      <c r="J273" s="438"/>
      <c r="K273" s="438"/>
      <c r="L273" s="438"/>
      <c r="M273" s="438"/>
      <c r="N273" s="438"/>
      <c r="O273" s="438"/>
      <c r="P273" s="438"/>
      <c r="Q273" s="438"/>
      <c r="R273" s="438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</row>
    <row r="274" spans="1:63" x14ac:dyDescent="0.2">
      <c r="A274" s="26"/>
      <c r="B274" s="438"/>
      <c r="C274" s="438"/>
      <c r="D274" s="438"/>
      <c r="E274" s="438"/>
      <c r="F274" s="438"/>
      <c r="G274" s="438"/>
      <c r="H274" s="438"/>
      <c r="I274" s="438"/>
      <c r="J274" s="438"/>
      <c r="K274" s="438"/>
      <c r="L274" s="438"/>
      <c r="M274" s="438"/>
      <c r="N274" s="438"/>
      <c r="O274" s="438"/>
      <c r="P274" s="438"/>
      <c r="Q274" s="438"/>
      <c r="R274" s="438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</row>
    <row r="275" spans="1:63" x14ac:dyDescent="0.2">
      <c r="A275" s="26"/>
      <c r="B275" s="438"/>
      <c r="C275" s="438"/>
      <c r="D275" s="438"/>
      <c r="E275" s="438"/>
      <c r="F275" s="438"/>
      <c r="G275" s="438"/>
      <c r="H275" s="438"/>
      <c r="I275" s="438"/>
      <c r="J275" s="438"/>
      <c r="K275" s="438"/>
      <c r="L275" s="438"/>
      <c r="M275" s="438"/>
      <c r="N275" s="438"/>
      <c r="O275" s="438"/>
      <c r="P275" s="438"/>
      <c r="Q275" s="438"/>
      <c r="R275" s="438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</row>
    <row r="276" spans="1:63" x14ac:dyDescent="0.2">
      <c r="A276" s="26"/>
      <c r="B276" s="438"/>
      <c r="C276" s="438"/>
      <c r="D276" s="438"/>
      <c r="E276" s="438"/>
      <c r="F276" s="438"/>
      <c r="G276" s="438"/>
      <c r="H276" s="438"/>
      <c r="I276" s="438"/>
      <c r="J276" s="438"/>
      <c r="K276" s="438"/>
      <c r="L276" s="438"/>
      <c r="M276" s="438"/>
      <c r="N276" s="438"/>
      <c r="O276" s="438"/>
      <c r="P276" s="438"/>
      <c r="Q276" s="438"/>
      <c r="R276" s="438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</row>
    <row r="277" spans="1:63" x14ac:dyDescent="0.2">
      <c r="A277" s="26"/>
      <c r="B277" s="438"/>
      <c r="C277" s="438"/>
      <c r="D277" s="438"/>
      <c r="E277" s="438"/>
      <c r="F277" s="438"/>
      <c r="G277" s="438"/>
      <c r="H277" s="438"/>
      <c r="I277" s="438"/>
      <c r="J277" s="438"/>
      <c r="K277" s="438"/>
      <c r="L277" s="438"/>
      <c r="M277" s="438"/>
      <c r="N277" s="438"/>
      <c r="O277" s="438"/>
      <c r="P277" s="438"/>
      <c r="Q277" s="438"/>
      <c r="R277" s="438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</row>
    <row r="278" spans="1:63" x14ac:dyDescent="0.2">
      <c r="A278" s="26"/>
      <c r="B278" s="438"/>
      <c r="C278" s="438"/>
      <c r="D278" s="438"/>
      <c r="E278" s="438"/>
      <c r="F278" s="438"/>
      <c r="G278" s="438"/>
      <c r="H278" s="438"/>
      <c r="I278" s="438"/>
      <c r="J278" s="438"/>
      <c r="K278" s="438"/>
      <c r="L278" s="438"/>
      <c r="M278" s="438"/>
      <c r="N278" s="438"/>
      <c r="O278" s="438"/>
      <c r="P278" s="438"/>
      <c r="Q278" s="438"/>
      <c r="R278" s="438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</row>
    <row r="279" spans="1:63" x14ac:dyDescent="0.2">
      <c r="A279" s="26"/>
      <c r="B279" s="438"/>
      <c r="C279" s="438"/>
      <c r="D279" s="438"/>
      <c r="E279" s="438"/>
      <c r="F279" s="438"/>
      <c r="G279" s="438"/>
      <c r="H279" s="438"/>
      <c r="I279" s="438"/>
      <c r="J279" s="438"/>
      <c r="K279" s="438"/>
      <c r="L279" s="438"/>
      <c r="M279" s="438"/>
      <c r="N279" s="438"/>
      <c r="O279" s="438"/>
      <c r="P279" s="438"/>
      <c r="Q279" s="438"/>
      <c r="R279" s="438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</row>
    <row r="280" spans="1:63" x14ac:dyDescent="0.2">
      <c r="A280" s="26"/>
      <c r="B280" s="438"/>
      <c r="C280" s="438"/>
      <c r="D280" s="438"/>
      <c r="E280" s="438"/>
      <c r="F280" s="438"/>
      <c r="G280" s="438"/>
      <c r="H280" s="438"/>
      <c r="I280" s="438"/>
      <c r="J280" s="438"/>
      <c r="K280" s="438"/>
      <c r="L280" s="438"/>
      <c r="M280" s="438"/>
      <c r="N280" s="438"/>
      <c r="O280" s="438"/>
      <c r="P280" s="438"/>
      <c r="Q280" s="438"/>
      <c r="R280" s="438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</row>
    <row r="281" spans="1:63" x14ac:dyDescent="0.2">
      <c r="A281" s="26"/>
      <c r="B281" s="438"/>
      <c r="C281" s="438"/>
      <c r="D281" s="438"/>
      <c r="E281" s="438"/>
      <c r="F281" s="438"/>
      <c r="G281" s="438"/>
      <c r="H281" s="438"/>
      <c r="I281" s="438"/>
      <c r="J281" s="438"/>
      <c r="K281" s="438"/>
      <c r="L281" s="438"/>
      <c r="M281" s="438"/>
      <c r="N281" s="438"/>
      <c r="O281" s="438"/>
      <c r="P281" s="438"/>
      <c r="Q281" s="438"/>
      <c r="R281" s="438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</row>
    <row r="282" spans="1:63" x14ac:dyDescent="0.2">
      <c r="A282" s="26"/>
      <c r="B282" s="438"/>
      <c r="C282" s="438"/>
      <c r="D282" s="438"/>
      <c r="E282" s="438"/>
      <c r="F282" s="438"/>
      <c r="G282" s="438"/>
      <c r="H282" s="438"/>
      <c r="I282" s="438"/>
      <c r="J282" s="438"/>
      <c r="K282" s="438"/>
      <c r="L282" s="438"/>
      <c r="M282" s="438"/>
      <c r="N282" s="438"/>
      <c r="O282" s="438"/>
      <c r="P282" s="438"/>
      <c r="Q282" s="438"/>
      <c r="R282" s="438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</row>
    <row r="283" spans="1:63" x14ac:dyDescent="0.2">
      <c r="A283" s="26"/>
      <c r="B283" s="438"/>
      <c r="C283" s="438"/>
      <c r="D283" s="438"/>
      <c r="E283" s="438"/>
      <c r="F283" s="438"/>
      <c r="G283" s="438"/>
      <c r="H283" s="438"/>
      <c r="I283" s="438"/>
      <c r="J283" s="438"/>
      <c r="K283" s="438"/>
      <c r="L283" s="438"/>
      <c r="M283" s="438"/>
      <c r="N283" s="438"/>
      <c r="O283" s="438"/>
      <c r="P283" s="438"/>
      <c r="Q283" s="438"/>
      <c r="R283" s="438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</row>
    <row r="284" spans="1:63" x14ac:dyDescent="0.2">
      <c r="A284" s="26"/>
      <c r="B284" s="438"/>
      <c r="C284" s="438"/>
      <c r="D284" s="438"/>
      <c r="E284" s="438"/>
      <c r="F284" s="438"/>
      <c r="G284" s="438"/>
      <c r="H284" s="438"/>
      <c r="I284" s="438"/>
      <c r="J284" s="438"/>
      <c r="K284" s="438"/>
      <c r="L284" s="438"/>
      <c r="M284" s="438"/>
      <c r="N284" s="438"/>
      <c r="O284" s="438"/>
      <c r="P284" s="438"/>
      <c r="Q284" s="438"/>
      <c r="R284" s="438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</row>
    <row r="285" spans="1:63" x14ac:dyDescent="0.2">
      <c r="A285" s="26"/>
      <c r="B285" s="438"/>
      <c r="C285" s="438"/>
      <c r="D285" s="438"/>
      <c r="E285" s="438"/>
      <c r="F285" s="438"/>
      <c r="G285" s="438"/>
      <c r="H285" s="438"/>
      <c r="I285" s="438"/>
      <c r="J285" s="438"/>
      <c r="K285" s="438"/>
      <c r="L285" s="438"/>
      <c r="M285" s="438"/>
      <c r="N285" s="438"/>
      <c r="O285" s="438"/>
      <c r="P285" s="438"/>
      <c r="Q285" s="438"/>
      <c r="R285" s="438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</row>
    <row r="286" spans="1:63" x14ac:dyDescent="0.2">
      <c r="A286" s="26"/>
      <c r="B286" s="438"/>
      <c r="C286" s="438"/>
      <c r="D286" s="438"/>
      <c r="E286" s="438"/>
      <c r="F286" s="438"/>
      <c r="G286" s="438"/>
      <c r="H286" s="438"/>
      <c r="I286" s="438"/>
      <c r="J286" s="438"/>
      <c r="K286" s="438"/>
      <c r="L286" s="438"/>
      <c r="M286" s="438"/>
      <c r="N286" s="438"/>
      <c r="O286" s="438"/>
      <c r="P286" s="438"/>
      <c r="Q286" s="438"/>
      <c r="R286" s="438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</row>
    <row r="287" spans="1:63" x14ac:dyDescent="0.2">
      <c r="A287" s="26"/>
      <c r="B287" s="438"/>
      <c r="C287" s="438"/>
      <c r="D287" s="438"/>
      <c r="E287" s="438"/>
      <c r="F287" s="438"/>
      <c r="G287" s="438"/>
      <c r="H287" s="438"/>
      <c r="I287" s="438"/>
      <c r="J287" s="438"/>
      <c r="K287" s="438"/>
      <c r="L287" s="438"/>
      <c r="M287" s="438"/>
      <c r="N287" s="438"/>
      <c r="O287" s="438"/>
      <c r="P287" s="438"/>
      <c r="Q287" s="438"/>
      <c r="R287" s="438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</row>
    <row r="288" spans="1:63" x14ac:dyDescent="0.2">
      <c r="A288" s="26"/>
      <c r="B288" s="438"/>
      <c r="C288" s="438"/>
      <c r="D288" s="438"/>
      <c r="E288" s="438"/>
      <c r="F288" s="438"/>
      <c r="G288" s="438"/>
      <c r="H288" s="438"/>
      <c r="I288" s="438"/>
      <c r="J288" s="438"/>
      <c r="K288" s="438"/>
      <c r="L288" s="438"/>
      <c r="M288" s="438"/>
      <c r="N288" s="438"/>
      <c r="O288" s="438"/>
      <c r="P288" s="438"/>
      <c r="Q288" s="438"/>
      <c r="R288" s="438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</row>
    <row r="289" spans="1:63" x14ac:dyDescent="0.2">
      <c r="A289" s="26"/>
      <c r="B289" s="438"/>
      <c r="C289" s="438"/>
      <c r="D289" s="438"/>
      <c r="E289" s="438"/>
      <c r="F289" s="438"/>
      <c r="G289" s="438"/>
      <c r="H289" s="438"/>
      <c r="I289" s="438"/>
      <c r="J289" s="438"/>
      <c r="K289" s="438"/>
      <c r="L289" s="438"/>
      <c r="M289" s="438"/>
      <c r="N289" s="438"/>
      <c r="O289" s="438"/>
      <c r="P289" s="438"/>
      <c r="Q289" s="438"/>
      <c r="R289" s="438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</row>
    <row r="290" spans="1:63" x14ac:dyDescent="0.2">
      <c r="A290" s="26"/>
      <c r="B290" s="438"/>
      <c r="C290" s="438"/>
      <c r="D290" s="438"/>
      <c r="E290" s="438"/>
      <c r="F290" s="438"/>
      <c r="G290" s="438"/>
      <c r="H290" s="438"/>
      <c r="I290" s="438"/>
      <c r="J290" s="438"/>
      <c r="K290" s="438"/>
      <c r="L290" s="438"/>
      <c r="M290" s="438"/>
      <c r="N290" s="438"/>
      <c r="O290" s="438"/>
      <c r="P290" s="438"/>
      <c r="Q290" s="438"/>
      <c r="R290" s="438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</row>
    <row r="291" spans="1:63" x14ac:dyDescent="0.2">
      <c r="A291" s="26"/>
      <c r="B291" s="438"/>
      <c r="C291" s="438"/>
      <c r="D291" s="438"/>
      <c r="E291" s="438"/>
      <c r="F291" s="438"/>
      <c r="G291" s="438"/>
      <c r="H291" s="438"/>
      <c r="I291" s="438"/>
      <c r="J291" s="438"/>
      <c r="K291" s="438"/>
      <c r="L291" s="438"/>
      <c r="M291" s="438"/>
      <c r="N291" s="438"/>
      <c r="O291" s="438"/>
      <c r="P291" s="438"/>
      <c r="Q291" s="438"/>
      <c r="R291" s="438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</row>
    <row r="292" spans="1:63" x14ac:dyDescent="0.2">
      <c r="A292" s="26"/>
      <c r="B292" s="438"/>
      <c r="C292" s="438"/>
      <c r="D292" s="438"/>
      <c r="E292" s="438"/>
      <c r="F292" s="438"/>
      <c r="G292" s="438"/>
      <c r="H292" s="438"/>
      <c r="I292" s="438"/>
      <c r="J292" s="438"/>
      <c r="K292" s="438"/>
      <c r="L292" s="438"/>
      <c r="M292" s="438"/>
      <c r="N292" s="438"/>
      <c r="O292" s="438"/>
      <c r="P292" s="438"/>
      <c r="Q292" s="438"/>
      <c r="R292" s="438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</row>
    <row r="293" spans="1:63" x14ac:dyDescent="0.2">
      <c r="A293" s="26"/>
      <c r="B293" s="438"/>
      <c r="C293" s="438"/>
      <c r="D293" s="438"/>
      <c r="E293" s="438"/>
      <c r="F293" s="438"/>
      <c r="G293" s="438"/>
      <c r="H293" s="438"/>
      <c r="I293" s="438"/>
      <c r="J293" s="438"/>
      <c r="K293" s="438"/>
      <c r="L293" s="438"/>
      <c r="M293" s="438"/>
      <c r="N293" s="438"/>
      <c r="O293" s="438"/>
      <c r="P293" s="438"/>
      <c r="Q293" s="438"/>
      <c r="R293" s="438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</row>
    <row r="294" spans="1:63" x14ac:dyDescent="0.2">
      <c r="A294" s="26"/>
      <c r="B294" s="438"/>
      <c r="C294" s="438"/>
      <c r="D294" s="438"/>
      <c r="E294" s="438"/>
      <c r="F294" s="438"/>
      <c r="G294" s="438"/>
      <c r="H294" s="438"/>
      <c r="I294" s="438"/>
      <c r="J294" s="438"/>
      <c r="K294" s="438"/>
      <c r="L294" s="438"/>
      <c r="M294" s="438"/>
      <c r="N294" s="438"/>
      <c r="O294" s="438"/>
      <c r="P294" s="438"/>
      <c r="Q294" s="438"/>
      <c r="R294" s="438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</row>
    <row r="295" spans="1:63" x14ac:dyDescent="0.2">
      <c r="A295" s="26"/>
      <c r="B295" s="438"/>
      <c r="C295" s="438"/>
      <c r="D295" s="438"/>
      <c r="E295" s="438"/>
      <c r="F295" s="438"/>
      <c r="G295" s="438"/>
      <c r="H295" s="438"/>
      <c r="I295" s="438"/>
      <c r="J295" s="438"/>
      <c r="K295" s="438"/>
      <c r="L295" s="438"/>
      <c r="M295" s="438"/>
      <c r="N295" s="438"/>
      <c r="O295" s="438"/>
      <c r="P295" s="438"/>
      <c r="Q295" s="438"/>
      <c r="R295" s="438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</row>
    <row r="296" spans="1:63" x14ac:dyDescent="0.2">
      <c r="A296" s="26"/>
      <c r="B296" s="438"/>
      <c r="C296" s="438"/>
      <c r="D296" s="438"/>
      <c r="E296" s="438"/>
      <c r="F296" s="438"/>
      <c r="G296" s="438"/>
      <c r="H296" s="438"/>
      <c r="I296" s="438"/>
      <c r="J296" s="438"/>
      <c r="K296" s="438"/>
      <c r="L296" s="438"/>
      <c r="M296" s="438"/>
      <c r="N296" s="438"/>
      <c r="O296" s="438"/>
      <c r="P296" s="438"/>
      <c r="Q296" s="438"/>
      <c r="R296" s="438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</row>
    <row r="297" spans="1:63" x14ac:dyDescent="0.2">
      <c r="A297" s="26"/>
      <c r="B297" s="438"/>
      <c r="C297" s="438"/>
      <c r="D297" s="438"/>
      <c r="E297" s="438"/>
      <c r="F297" s="438"/>
      <c r="G297" s="438"/>
      <c r="H297" s="438"/>
      <c r="I297" s="438"/>
      <c r="J297" s="438"/>
      <c r="K297" s="438"/>
      <c r="L297" s="438"/>
      <c r="M297" s="438"/>
      <c r="N297" s="438"/>
      <c r="O297" s="438"/>
      <c r="P297" s="438"/>
      <c r="Q297" s="438"/>
      <c r="R297" s="438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</row>
    <row r="298" spans="1:63" x14ac:dyDescent="0.2">
      <c r="A298" s="26"/>
      <c r="B298" s="438"/>
      <c r="C298" s="438"/>
      <c r="D298" s="438"/>
      <c r="E298" s="438"/>
      <c r="F298" s="438"/>
      <c r="G298" s="438"/>
      <c r="H298" s="438"/>
      <c r="I298" s="438"/>
      <c r="J298" s="438"/>
      <c r="K298" s="438"/>
      <c r="L298" s="438"/>
      <c r="M298" s="438"/>
      <c r="N298" s="438"/>
      <c r="O298" s="438"/>
      <c r="P298" s="438"/>
      <c r="Q298" s="438"/>
      <c r="R298" s="438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</row>
    <row r="299" spans="1:63" x14ac:dyDescent="0.2">
      <c r="A299" s="26"/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</row>
    <row r="300" spans="1:63" x14ac:dyDescent="0.2">
      <c r="A300" s="26"/>
      <c r="B300" s="438"/>
      <c r="C300" s="438"/>
      <c r="D300" s="438"/>
      <c r="E300" s="438"/>
      <c r="F300" s="438"/>
      <c r="G300" s="438"/>
      <c r="H300" s="438"/>
      <c r="I300" s="438"/>
      <c r="J300" s="438"/>
      <c r="K300" s="438"/>
      <c r="L300" s="438"/>
      <c r="M300" s="438"/>
      <c r="N300" s="438"/>
      <c r="O300" s="438"/>
      <c r="P300" s="438"/>
      <c r="Q300" s="438"/>
      <c r="R300" s="438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</row>
    <row r="301" spans="1:63" x14ac:dyDescent="0.2">
      <c r="A301" s="26"/>
      <c r="B301" s="438"/>
      <c r="C301" s="438"/>
      <c r="D301" s="438"/>
      <c r="E301" s="438"/>
      <c r="F301" s="438"/>
      <c r="G301" s="438"/>
      <c r="H301" s="438"/>
      <c r="I301" s="438"/>
      <c r="J301" s="438"/>
      <c r="K301" s="438"/>
      <c r="L301" s="438"/>
      <c r="M301" s="438"/>
      <c r="N301" s="438"/>
      <c r="O301" s="438"/>
      <c r="P301" s="438"/>
      <c r="Q301" s="438"/>
      <c r="R301" s="438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</row>
    <row r="302" spans="1:63" x14ac:dyDescent="0.2">
      <c r="A302" s="26"/>
      <c r="B302" s="438"/>
      <c r="C302" s="438"/>
      <c r="D302" s="438"/>
      <c r="E302" s="438"/>
      <c r="F302" s="438"/>
      <c r="G302" s="438"/>
      <c r="H302" s="438"/>
      <c r="I302" s="438"/>
      <c r="J302" s="438"/>
      <c r="K302" s="438"/>
      <c r="L302" s="438"/>
      <c r="M302" s="438"/>
      <c r="N302" s="438"/>
      <c r="O302" s="438"/>
      <c r="P302" s="438"/>
      <c r="Q302" s="438"/>
      <c r="R302" s="438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</row>
    <row r="303" spans="1:63" x14ac:dyDescent="0.2">
      <c r="A303" s="26"/>
      <c r="B303" s="438"/>
      <c r="C303" s="438"/>
      <c r="D303" s="438"/>
      <c r="E303" s="438"/>
      <c r="F303" s="438"/>
      <c r="G303" s="438"/>
      <c r="H303" s="438"/>
      <c r="I303" s="438"/>
      <c r="J303" s="438"/>
      <c r="K303" s="438"/>
      <c r="L303" s="438"/>
      <c r="M303" s="438"/>
      <c r="N303" s="438"/>
      <c r="O303" s="438"/>
      <c r="P303" s="438"/>
      <c r="Q303" s="438"/>
      <c r="R303" s="438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</row>
    <row r="304" spans="1:63" x14ac:dyDescent="0.2">
      <c r="A304" s="26"/>
      <c r="B304" s="438"/>
      <c r="C304" s="438"/>
      <c r="D304" s="438"/>
      <c r="E304" s="438"/>
      <c r="F304" s="438"/>
      <c r="G304" s="438"/>
      <c r="H304" s="438"/>
      <c r="I304" s="438"/>
      <c r="J304" s="438"/>
      <c r="K304" s="438"/>
      <c r="L304" s="438"/>
      <c r="M304" s="438"/>
      <c r="N304" s="438"/>
      <c r="O304" s="438"/>
      <c r="P304" s="438"/>
      <c r="Q304" s="438"/>
      <c r="R304" s="438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</row>
    <row r="305" spans="1:63" x14ac:dyDescent="0.2">
      <c r="A305" s="26"/>
      <c r="B305" s="438"/>
      <c r="C305" s="438"/>
      <c r="D305" s="438"/>
      <c r="E305" s="438"/>
      <c r="F305" s="438"/>
      <c r="G305" s="438"/>
      <c r="H305" s="438"/>
      <c r="I305" s="438"/>
      <c r="J305" s="438"/>
      <c r="K305" s="438"/>
      <c r="L305" s="438"/>
      <c r="M305" s="438"/>
      <c r="N305" s="438"/>
      <c r="O305" s="438"/>
      <c r="P305" s="438"/>
      <c r="Q305" s="438"/>
      <c r="R305" s="438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</row>
    <row r="306" spans="1:63" x14ac:dyDescent="0.2">
      <c r="A306" s="26"/>
      <c r="B306" s="438"/>
      <c r="C306" s="438"/>
      <c r="D306" s="438"/>
      <c r="E306" s="438"/>
      <c r="F306" s="438"/>
      <c r="G306" s="438"/>
      <c r="H306" s="438"/>
      <c r="I306" s="438"/>
      <c r="J306" s="438"/>
      <c r="K306" s="438"/>
      <c r="L306" s="438"/>
      <c r="M306" s="438"/>
      <c r="N306" s="438"/>
      <c r="O306" s="438"/>
      <c r="P306" s="438"/>
      <c r="Q306" s="438"/>
      <c r="R306" s="438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</row>
    <row r="307" spans="1:63" x14ac:dyDescent="0.2">
      <c r="A307" s="26"/>
      <c r="B307" s="438"/>
      <c r="C307" s="438"/>
      <c r="D307" s="438"/>
      <c r="E307" s="438"/>
      <c r="F307" s="438"/>
      <c r="G307" s="438"/>
      <c r="H307" s="438"/>
      <c r="I307" s="438"/>
      <c r="J307" s="438"/>
      <c r="K307" s="438"/>
      <c r="L307" s="438"/>
      <c r="M307" s="438"/>
      <c r="N307" s="438"/>
      <c r="O307" s="438"/>
      <c r="P307" s="438"/>
      <c r="Q307" s="438"/>
      <c r="R307" s="438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</row>
    <row r="308" spans="1:63" x14ac:dyDescent="0.2">
      <c r="A308" s="26"/>
      <c r="B308" s="438"/>
      <c r="C308" s="438"/>
      <c r="D308" s="438"/>
      <c r="E308" s="438"/>
      <c r="F308" s="438"/>
      <c r="G308" s="438"/>
      <c r="H308" s="438"/>
      <c r="I308" s="438"/>
      <c r="J308" s="438"/>
      <c r="K308" s="438"/>
      <c r="L308" s="438"/>
      <c r="M308" s="438"/>
      <c r="N308" s="438"/>
      <c r="O308" s="438"/>
      <c r="P308" s="438"/>
      <c r="Q308" s="438"/>
      <c r="R308" s="438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</row>
    <row r="309" spans="1:63" x14ac:dyDescent="0.2">
      <c r="A309" s="26"/>
      <c r="B309" s="438"/>
      <c r="C309" s="438"/>
      <c r="D309" s="438"/>
      <c r="E309" s="438"/>
      <c r="F309" s="438"/>
      <c r="G309" s="438"/>
      <c r="H309" s="438"/>
      <c r="I309" s="438"/>
      <c r="J309" s="438"/>
      <c r="K309" s="438"/>
      <c r="L309" s="438"/>
      <c r="M309" s="438"/>
      <c r="N309" s="438"/>
      <c r="O309" s="438"/>
      <c r="P309" s="438"/>
      <c r="Q309" s="438"/>
      <c r="R309" s="438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</row>
    <row r="310" spans="1:63" x14ac:dyDescent="0.2">
      <c r="A310" s="26"/>
      <c r="B310" s="438"/>
      <c r="C310" s="438"/>
      <c r="D310" s="438"/>
      <c r="E310" s="438"/>
      <c r="F310" s="438"/>
      <c r="G310" s="438"/>
      <c r="H310" s="438"/>
      <c r="I310" s="438"/>
      <c r="J310" s="438"/>
      <c r="K310" s="438"/>
      <c r="L310" s="438"/>
      <c r="M310" s="438"/>
      <c r="N310" s="438"/>
      <c r="O310" s="438"/>
      <c r="P310" s="438"/>
      <c r="Q310" s="438"/>
      <c r="R310" s="438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</row>
    <row r="311" spans="1:63" x14ac:dyDescent="0.2">
      <c r="A311" s="26"/>
      <c r="B311" s="438"/>
      <c r="C311" s="438"/>
      <c r="D311" s="438"/>
      <c r="E311" s="438"/>
      <c r="F311" s="438"/>
      <c r="G311" s="438"/>
      <c r="H311" s="438"/>
      <c r="I311" s="438"/>
      <c r="J311" s="438"/>
      <c r="K311" s="438"/>
      <c r="L311" s="438"/>
      <c r="M311" s="438"/>
      <c r="N311" s="438"/>
      <c r="O311" s="438"/>
      <c r="P311" s="438"/>
      <c r="Q311" s="438"/>
      <c r="R311" s="438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</row>
    <row r="312" spans="1:63" x14ac:dyDescent="0.2">
      <c r="A312" s="26"/>
      <c r="B312" s="438"/>
      <c r="C312" s="438"/>
      <c r="D312" s="438"/>
      <c r="E312" s="438"/>
      <c r="F312" s="438"/>
      <c r="G312" s="438"/>
      <c r="H312" s="438"/>
      <c r="I312" s="438"/>
      <c r="J312" s="438"/>
      <c r="K312" s="438"/>
      <c r="L312" s="438"/>
      <c r="M312" s="438"/>
      <c r="N312" s="438"/>
      <c r="O312" s="438"/>
      <c r="P312" s="438"/>
      <c r="Q312" s="438"/>
      <c r="R312" s="438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</row>
    <row r="313" spans="1:63" x14ac:dyDescent="0.2">
      <c r="A313" s="26"/>
      <c r="B313" s="438"/>
      <c r="C313" s="438"/>
      <c r="D313" s="438"/>
      <c r="E313" s="438"/>
      <c r="F313" s="438"/>
      <c r="G313" s="438"/>
      <c r="H313" s="438"/>
      <c r="I313" s="438"/>
      <c r="J313" s="438"/>
      <c r="K313" s="438"/>
      <c r="L313" s="438"/>
      <c r="M313" s="438"/>
      <c r="N313" s="438"/>
      <c r="O313" s="438"/>
      <c r="P313" s="438"/>
      <c r="Q313" s="438"/>
      <c r="R313" s="438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</row>
    <row r="314" spans="1:63" x14ac:dyDescent="0.2">
      <c r="A314" s="26"/>
      <c r="B314" s="438"/>
      <c r="C314" s="438"/>
      <c r="D314" s="438"/>
      <c r="E314" s="438"/>
      <c r="F314" s="438"/>
      <c r="G314" s="438"/>
      <c r="H314" s="438"/>
      <c r="I314" s="438"/>
      <c r="J314" s="438"/>
      <c r="K314" s="438"/>
      <c r="L314" s="438"/>
      <c r="M314" s="438"/>
      <c r="N314" s="438"/>
      <c r="O314" s="438"/>
      <c r="P314" s="438"/>
      <c r="Q314" s="438"/>
      <c r="R314" s="438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</row>
    <row r="315" spans="1:63" x14ac:dyDescent="0.2">
      <c r="A315" s="26"/>
      <c r="B315" s="438"/>
      <c r="C315" s="438"/>
      <c r="D315" s="438"/>
      <c r="E315" s="438"/>
      <c r="F315" s="438"/>
      <c r="G315" s="438"/>
      <c r="H315" s="438"/>
      <c r="I315" s="438"/>
      <c r="J315" s="438"/>
      <c r="K315" s="438"/>
      <c r="L315" s="438"/>
      <c r="M315" s="438"/>
      <c r="N315" s="438"/>
      <c r="O315" s="438"/>
      <c r="P315" s="438"/>
      <c r="Q315" s="438"/>
      <c r="R315" s="438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</row>
    <row r="316" spans="1:63" x14ac:dyDescent="0.2">
      <c r="A316" s="26"/>
      <c r="B316" s="438"/>
      <c r="C316" s="438"/>
      <c r="D316" s="438"/>
      <c r="E316" s="438"/>
      <c r="F316" s="438"/>
      <c r="G316" s="438"/>
      <c r="H316" s="438"/>
      <c r="I316" s="438"/>
      <c r="J316" s="438"/>
      <c r="K316" s="438"/>
      <c r="L316" s="438"/>
      <c r="M316" s="438"/>
      <c r="N316" s="438"/>
      <c r="O316" s="438"/>
      <c r="P316" s="438"/>
      <c r="Q316" s="438"/>
      <c r="R316" s="438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</row>
    <row r="317" spans="1:63" x14ac:dyDescent="0.2">
      <c r="A317" s="26"/>
      <c r="B317" s="438"/>
      <c r="C317" s="438"/>
      <c r="D317" s="438"/>
      <c r="E317" s="438"/>
      <c r="F317" s="438"/>
      <c r="G317" s="438"/>
      <c r="H317" s="438"/>
      <c r="I317" s="438"/>
      <c r="J317" s="438"/>
      <c r="K317" s="438"/>
      <c r="L317" s="438"/>
      <c r="M317" s="438"/>
      <c r="N317" s="438"/>
      <c r="O317" s="438"/>
      <c r="P317" s="438"/>
      <c r="Q317" s="438"/>
      <c r="R317" s="438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</row>
    <row r="318" spans="1:63" x14ac:dyDescent="0.2">
      <c r="A318" s="26"/>
      <c r="B318" s="438"/>
      <c r="C318" s="438"/>
      <c r="D318" s="438"/>
      <c r="E318" s="438"/>
      <c r="F318" s="438"/>
      <c r="G318" s="438"/>
      <c r="H318" s="438"/>
      <c r="I318" s="438"/>
      <c r="J318" s="438"/>
      <c r="K318" s="438"/>
      <c r="L318" s="438"/>
      <c r="M318" s="438"/>
      <c r="N318" s="438"/>
      <c r="O318" s="438"/>
      <c r="P318" s="438"/>
      <c r="Q318" s="438"/>
      <c r="R318" s="438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</row>
    <row r="319" spans="1:63" x14ac:dyDescent="0.2">
      <c r="A319" s="26"/>
      <c r="B319" s="438"/>
      <c r="C319" s="438"/>
      <c r="D319" s="438"/>
      <c r="E319" s="438"/>
      <c r="F319" s="438"/>
      <c r="G319" s="438"/>
      <c r="H319" s="438"/>
      <c r="I319" s="438"/>
      <c r="J319" s="438"/>
      <c r="K319" s="438"/>
      <c r="L319" s="438"/>
      <c r="M319" s="438"/>
      <c r="N319" s="438"/>
      <c r="O319" s="438"/>
      <c r="P319" s="438"/>
      <c r="Q319" s="438"/>
      <c r="R319" s="438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</row>
    <row r="320" spans="1:63" x14ac:dyDescent="0.2">
      <c r="A320" s="26"/>
      <c r="B320" s="438"/>
      <c r="C320" s="438"/>
      <c r="D320" s="438"/>
      <c r="E320" s="438"/>
      <c r="F320" s="438"/>
      <c r="G320" s="438"/>
      <c r="H320" s="438"/>
      <c r="I320" s="438"/>
      <c r="J320" s="438"/>
      <c r="K320" s="438"/>
      <c r="L320" s="438"/>
      <c r="M320" s="438"/>
      <c r="N320" s="438"/>
      <c r="O320" s="438"/>
      <c r="P320" s="438"/>
      <c r="Q320" s="438"/>
      <c r="R320" s="438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</row>
    <row r="321" spans="1:63" x14ac:dyDescent="0.2">
      <c r="A321" s="26"/>
      <c r="B321" s="438"/>
      <c r="C321" s="438"/>
      <c r="D321" s="438"/>
      <c r="E321" s="438"/>
      <c r="F321" s="438"/>
      <c r="G321" s="438"/>
      <c r="H321" s="438"/>
      <c r="I321" s="438"/>
      <c r="J321" s="438"/>
      <c r="K321" s="438"/>
      <c r="L321" s="438"/>
      <c r="M321" s="438"/>
      <c r="N321" s="438"/>
      <c r="O321" s="438"/>
      <c r="P321" s="438"/>
      <c r="Q321" s="438"/>
      <c r="R321" s="438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</row>
    <row r="322" spans="1:63" x14ac:dyDescent="0.2">
      <c r="A322" s="26"/>
      <c r="B322" s="438"/>
      <c r="C322" s="438"/>
      <c r="D322" s="438"/>
      <c r="E322" s="438"/>
      <c r="F322" s="438"/>
      <c r="G322" s="438"/>
      <c r="H322" s="438"/>
      <c r="I322" s="438"/>
      <c r="J322" s="438"/>
      <c r="K322" s="438"/>
      <c r="L322" s="438"/>
      <c r="M322" s="438"/>
      <c r="N322" s="438"/>
      <c r="O322" s="438"/>
      <c r="P322" s="438"/>
      <c r="Q322" s="438"/>
      <c r="R322" s="438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</row>
    <row r="323" spans="1:63" x14ac:dyDescent="0.2">
      <c r="A323" s="26"/>
      <c r="B323" s="438"/>
      <c r="C323" s="438"/>
      <c r="D323" s="438"/>
      <c r="E323" s="438"/>
      <c r="F323" s="438"/>
      <c r="G323" s="438"/>
      <c r="H323" s="438"/>
      <c r="I323" s="438"/>
      <c r="J323" s="438"/>
      <c r="K323" s="438"/>
      <c r="L323" s="438"/>
      <c r="M323" s="438"/>
      <c r="N323" s="438"/>
      <c r="O323" s="438"/>
      <c r="P323" s="438"/>
      <c r="Q323" s="438"/>
      <c r="R323" s="438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</row>
    <row r="324" spans="1:63" x14ac:dyDescent="0.2">
      <c r="A324" s="26"/>
      <c r="B324" s="438"/>
      <c r="C324" s="438"/>
      <c r="D324" s="438"/>
      <c r="E324" s="438"/>
      <c r="F324" s="438"/>
      <c r="G324" s="438"/>
      <c r="H324" s="438"/>
      <c r="I324" s="438"/>
      <c r="J324" s="438"/>
      <c r="K324" s="438"/>
      <c r="L324" s="438"/>
      <c r="M324" s="438"/>
      <c r="N324" s="438"/>
      <c r="O324" s="438"/>
      <c r="P324" s="438"/>
      <c r="Q324" s="438"/>
      <c r="R324" s="438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</row>
    <row r="325" spans="1:63" x14ac:dyDescent="0.2">
      <c r="A325" s="26"/>
      <c r="B325" s="438"/>
      <c r="C325" s="438"/>
      <c r="D325" s="438"/>
      <c r="E325" s="438"/>
      <c r="F325" s="438"/>
      <c r="G325" s="438"/>
      <c r="H325" s="438"/>
      <c r="I325" s="438"/>
      <c r="J325" s="438"/>
      <c r="K325" s="438"/>
      <c r="L325" s="438"/>
      <c r="M325" s="438"/>
      <c r="N325" s="438"/>
      <c r="O325" s="438"/>
      <c r="P325" s="438"/>
      <c r="Q325" s="438"/>
      <c r="R325" s="438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</row>
    <row r="326" spans="1:63" x14ac:dyDescent="0.2">
      <c r="A326" s="26"/>
      <c r="B326" s="438"/>
      <c r="C326" s="438"/>
      <c r="D326" s="438"/>
      <c r="E326" s="438"/>
      <c r="F326" s="438"/>
      <c r="G326" s="438"/>
      <c r="H326" s="438"/>
      <c r="I326" s="438"/>
      <c r="J326" s="438"/>
      <c r="K326" s="438"/>
      <c r="L326" s="438"/>
      <c r="M326" s="438"/>
      <c r="N326" s="438"/>
      <c r="O326" s="438"/>
      <c r="P326" s="438"/>
      <c r="Q326" s="438"/>
      <c r="R326" s="438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</row>
    <row r="327" spans="1:63" x14ac:dyDescent="0.2">
      <c r="A327" s="26"/>
      <c r="B327" s="438"/>
      <c r="C327" s="438"/>
      <c r="D327" s="438"/>
      <c r="E327" s="438"/>
      <c r="F327" s="438"/>
      <c r="G327" s="438"/>
      <c r="H327" s="438"/>
      <c r="I327" s="438"/>
      <c r="J327" s="438"/>
      <c r="K327" s="438"/>
      <c r="L327" s="438"/>
      <c r="M327" s="438"/>
      <c r="N327" s="438"/>
      <c r="O327" s="438"/>
      <c r="P327" s="438"/>
      <c r="Q327" s="438"/>
      <c r="R327" s="438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</row>
    <row r="328" spans="1:63" x14ac:dyDescent="0.2">
      <c r="A328" s="26"/>
      <c r="B328" s="438"/>
      <c r="C328" s="438"/>
      <c r="D328" s="438"/>
      <c r="E328" s="438"/>
      <c r="F328" s="438"/>
      <c r="G328" s="438"/>
      <c r="H328" s="438"/>
      <c r="I328" s="438"/>
      <c r="J328" s="438"/>
      <c r="K328" s="438"/>
      <c r="L328" s="438"/>
      <c r="M328" s="438"/>
      <c r="N328" s="438"/>
      <c r="O328" s="438"/>
      <c r="P328" s="438"/>
      <c r="Q328" s="438"/>
      <c r="R328" s="438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</row>
    <row r="329" spans="1:63" x14ac:dyDescent="0.2">
      <c r="A329" s="26"/>
      <c r="B329" s="438"/>
      <c r="C329" s="438"/>
      <c r="D329" s="438"/>
      <c r="E329" s="438"/>
      <c r="F329" s="438"/>
      <c r="G329" s="438"/>
      <c r="H329" s="438"/>
      <c r="I329" s="438"/>
      <c r="J329" s="438"/>
      <c r="K329" s="438"/>
      <c r="L329" s="438"/>
      <c r="M329" s="438"/>
      <c r="N329" s="438"/>
      <c r="O329" s="438"/>
      <c r="P329" s="438"/>
      <c r="Q329" s="438"/>
      <c r="R329" s="438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</row>
    <row r="330" spans="1:63" x14ac:dyDescent="0.2">
      <c r="A330" s="26"/>
      <c r="B330" s="438"/>
      <c r="C330" s="438"/>
      <c r="D330" s="438"/>
      <c r="E330" s="438"/>
      <c r="F330" s="438"/>
      <c r="G330" s="438"/>
      <c r="H330" s="438"/>
      <c r="I330" s="438"/>
      <c r="J330" s="438"/>
      <c r="K330" s="438"/>
      <c r="L330" s="438"/>
      <c r="M330" s="438"/>
      <c r="N330" s="438"/>
      <c r="O330" s="438"/>
      <c r="P330" s="438"/>
      <c r="Q330" s="438"/>
      <c r="R330" s="438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</row>
    <row r="331" spans="1:63" x14ac:dyDescent="0.2">
      <c r="A331" s="26"/>
      <c r="B331" s="438"/>
      <c r="C331" s="438"/>
      <c r="D331" s="438"/>
      <c r="E331" s="438"/>
      <c r="F331" s="438"/>
      <c r="G331" s="438"/>
      <c r="H331" s="438"/>
      <c r="I331" s="438"/>
      <c r="J331" s="438"/>
      <c r="K331" s="438"/>
      <c r="L331" s="438"/>
      <c r="M331" s="438"/>
      <c r="N331" s="438"/>
      <c r="O331" s="438"/>
      <c r="P331" s="438"/>
      <c r="Q331" s="438"/>
      <c r="R331" s="438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3" x14ac:dyDescent="0.2">
      <c r="A332" s="26"/>
      <c r="B332" s="438"/>
      <c r="C332" s="438"/>
      <c r="D332" s="438"/>
      <c r="E332" s="438"/>
      <c r="F332" s="438"/>
      <c r="G332" s="438"/>
      <c r="H332" s="438"/>
      <c r="I332" s="438"/>
      <c r="J332" s="438"/>
      <c r="K332" s="438"/>
      <c r="L332" s="438"/>
      <c r="M332" s="438"/>
      <c r="N332" s="438"/>
      <c r="O332" s="438"/>
      <c r="P332" s="438"/>
      <c r="Q332" s="438"/>
      <c r="R332" s="438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3" x14ac:dyDescent="0.2">
      <c r="A333" s="26"/>
      <c r="B333" s="438"/>
      <c r="C333" s="438"/>
      <c r="D333" s="438"/>
      <c r="E333" s="438"/>
      <c r="F333" s="438"/>
      <c r="G333" s="438"/>
      <c r="H333" s="438"/>
      <c r="I333" s="438"/>
      <c r="J333" s="438"/>
      <c r="K333" s="438"/>
      <c r="L333" s="438"/>
      <c r="M333" s="438"/>
      <c r="N333" s="438"/>
      <c r="O333" s="438"/>
      <c r="P333" s="438"/>
      <c r="Q333" s="438"/>
      <c r="R333" s="438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</row>
    <row r="334" spans="1:63" x14ac:dyDescent="0.2">
      <c r="A334" s="26"/>
      <c r="B334" s="438"/>
      <c r="C334" s="438"/>
      <c r="D334" s="438"/>
      <c r="E334" s="438"/>
      <c r="F334" s="438"/>
      <c r="G334" s="438"/>
      <c r="H334" s="438"/>
      <c r="I334" s="438"/>
      <c r="J334" s="438"/>
      <c r="K334" s="438"/>
      <c r="L334" s="438"/>
      <c r="M334" s="438"/>
      <c r="N334" s="438"/>
      <c r="O334" s="438"/>
      <c r="P334" s="438"/>
      <c r="Q334" s="438"/>
      <c r="R334" s="438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</row>
    <row r="335" spans="1:63" x14ac:dyDescent="0.2">
      <c r="A335" s="26"/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</row>
    <row r="336" spans="1:63" x14ac:dyDescent="0.2">
      <c r="A336" s="26"/>
      <c r="B336" s="438"/>
      <c r="C336" s="438"/>
      <c r="D336" s="438"/>
      <c r="E336" s="438"/>
      <c r="F336" s="438"/>
      <c r="G336" s="438"/>
      <c r="H336" s="438"/>
      <c r="I336" s="438"/>
      <c r="J336" s="438"/>
      <c r="K336" s="438"/>
      <c r="L336" s="438"/>
      <c r="M336" s="438"/>
      <c r="N336" s="438"/>
      <c r="O336" s="438"/>
      <c r="P336" s="438"/>
      <c r="Q336" s="438"/>
      <c r="R336" s="438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</row>
    <row r="337" spans="1:63" x14ac:dyDescent="0.2">
      <c r="A337" s="26"/>
      <c r="B337" s="438"/>
      <c r="C337" s="438"/>
      <c r="D337" s="438"/>
      <c r="E337" s="438"/>
      <c r="F337" s="438"/>
      <c r="G337" s="438"/>
      <c r="H337" s="438"/>
      <c r="I337" s="438"/>
      <c r="J337" s="438"/>
      <c r="K337" s="438"/>
      <c r="L337" s="438"/>
      <c r="M337" s="438"/>
      <c r="N337" s="438"/>
      <c r="O337" s="438"/>
      <c r="P337" s="438"/>
      <c r="Q337" s="438"/>
      <c r="R337" s="438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</row>
    <row r="338" spans="1:63" x14ac:dyDescent="0.2">
      <c r="A338" s="26"/>
      <c r="B338" s="438"/>
      <c r="C338" s="438"/>
      <c r="D338" s="438"/>
      <c r="E338" s="438"/>
      <c r="F338" s="438"/>
      <c r="G338" s="438"/>
      <c r="H338" s="438"/>
      <c r="I338" s="438"/>
      <c r="J338" s="438"/>
      <c r="K338" s="438"/>
      <c r="L338" s="438"/>
      <c r="M338" s="438"/>
      <c r="N338" s="438"/>
      <c r="O338" s="438"/>
      <c r="P338" s="438"/>
      <c r="Q338" s="438"/>
      <c r="R338" s="438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</row>
    <row r="339" spans="1:63" x14ac:dyDescent="0.2">
      <c r="A339" s="26"/>
      <c r="B339" s="438"/>
      <c r="C339" s="438"/>
      <c r="D339" s="438"/>
      <c r="E339" s="438"/>
      <c r="F339" s="438"/>
      <c r="G339" s="438"/>
      <c r="H339" s="438"/>
      <c r="I339" s="438"/>
      <c r="J339" s="438"/>
      <c r="K339" s="438"/>
      <c r="L339" s="438"/>
      <c r="M339" s="438"/>
      <c r="N339" s="438"/>
      <c r="O339" s="438"/>
      <c r="P339" s="438"/>
      <c r="Q339" s="438"/>
      <c r="R339" s="438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</row>
    <row r="340" spans="1:63" x14ac:dyDescent="0.2">
      <c r="A340" s="26"/>
      <c r="B340" s="438"/>
      <c r="C340" s="438"/>
      <c r="D340" s="438"/>
      <c r="E340" s="438"/>
      <c r="F340" s="438"/>
      <c r="G340" s="438"/>
      <c r="H340" s="438"/>
      <c r="I340" s="438"/>
      <c r="J340" s="438"/>
      <c r="K340" s="438"/>
      <c r="L340" s="438"/>
      <c r="M340" s="438"/>
      <c r="N340" s="438"/>
      <c r="O340" s="438"/>
      <c r="P340" s="438"/>
      <c r="Q340" s="438"/>
      <c r="R340" s="438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</row>
    <row r="341" spans="1:63" x14ac:dyDescent="0.2">
      <c r="A341" s="26"/>
      <c r="B341" s="438"/>
      <c r="C341" s="438"/>
      <c r="D341" s="438"/>
      <c r="E341" s="438"/>
      <c r="F341" s="438"/>
      <c r="G341" s="438"/>
      <c r="H341" s="438"/>
      <c r="I341" s="438"/>
      <c r="J341" s="438"/>
      <c r="K341" s="438"/>
      <c r="L341" s="438"/>
      <c r="M341" s="438"/>
      <c r="N341" s="438"/>
      <c r="O341" s="438"/>
      <c r="P341" s="438"/>
      <c r="Q341" s="438"/>
      <c r="R341" s="438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</row>
    <row r="342" spans="1:63" x14ac:dyDescent="0.2">
      <c r="A342" s="26"/>
      <c r="B342" s="438"/>
      <c r="C342" s="438"/>
      <c r="D342" s="438"/>
      <c r="E342" s="438"/>
      <c r="F342" s="438"/>
      <c r="G342" s="438"/>
      <c r="H342" s="438"/>
      <c r="I342" s="438"/>
      <c r="J342" s="438"/>
      <c r="K342" s="438"/>
      <c r="L342" s="438"/>
      <c r="M342" s="438"/>
      <c r="N342" s="438"/>
      <c r="O342" s="438"/>
      <c r="P342" s="438"/>
      <c r="Q342" s="438"/>
      <c r="R342" s="438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</row>
    <row r="343" spans="1:63" x14ac:dyDescent="0.2">
      <c r="A343" s="26"/>
      <c r="B343" s="438"/>
      <c r="C343" s="438"/>
      <c r="D343" s="438"/>
      <c r="E343" s="438"/>
      <c r="F343" s="438"/>
      <c r="G343" s="438"/>
      <c r="H343" s="438"/>
      <c r="I343" s="438"/>
      <c r="J343" s="438"/>
      <c r="K343" s="438"/>
      <c r="L343" s="438"/>
      <c r="M343" s="438"/>
      <c r="N343" s="438"/>
      <c r="O343" s="438"/>
      <c r="P343" s="438"/>
      <c r="Q343" s="438"/>
      <c r="R343" s="438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</row>
    <row r="344" spans="1:63" x14ac:dyDescent="0.2">
      <c r="A344" s="26"/>
      <c r="B344" s="438"/>
      <c r="C344" s="438"/>
      <c r="D344" s="438"/>
      <c r="E344" s="438"/>
      <c r="F344" s="438"/>
      <c r="G344" s="438"/>
      <c r="H344" s="438"/>
      <c r="I344" s="438"/>
      <c r="J344" s="438"/>
      <c r="K344" s="438"/>
      <c r="L344" s="438"/>
      <c r="M344" s="438"/>
      <c r="N344" s="438"/>
      <c r="O344" s="438"/>
      <c r="P344" s="438"/>
      <c r="Q344" s="438"/>
      <c r="R344" s="438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</row>
    <row r="345" spans="1:63" x14ac:dyDescent="0.2">
      <c r="A345" s="26"/>
      <c r="B345" s="438"/>
      <c r="C345" s="438"/>
      <c r="D345" s="438"/>
      <c r="E345" s="438"/>
      <c r="F345" s="438"/>
      <c r="G345" s="438"/>
      <c r="H345" s="438"/>
      <c r="I345" s="438"/>
      <c r="J345" s="438"/>
      <c r="K345" s="438"/>
      <c r="L345" s="438"/>
      <c r="M345" s="438"/>
      <c r="N345" s="438"/>
      <c r="O345" s="438"/>
      <c r="P345" s="438"/>
      <c r="Q345" s="438"/>
      <c r="R345" s="438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</row>
    <row r="346" spans="1:63" x14ac:dyDescent="0.2">
      <c r="A346" s="26"/>
      <c r="B346" s="438"/>
      <c r="C346" s="438"/>
      <c r="D346" s="438"/>
      <c r="E346" s="438"/>
      <c r="F346" s="438"/>
      <c r="G346" s="438"/>
      <c r="H346" s="438"/>
      <c r="I346" s="438"/>
      <c r="J346" s="438"/>
      <c r="K346" s="438"/>
      <c r="L346" s="438"/>
      <c r="M346" s="438"/>
      <c r="N346" s="438"/>
      <c r="O346" s="438"/>
      <c r="P346" s="438"/>
      <c r="Q346" s="438"/>
      <c r="R346" s="438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</row>
    <row r="347" spans="1:63" x14ac:dyDescent="0.2">
      <c r="A347" s="26"/>
      <c r="B347" s="438"/>
      <c r="C347" s="438"/>
      <c r="D347" s="438"/>
      <c r="E347" s="438"/>
      <c r="F347" s="438"/>
      <c r="G347" s="438"/>
      <c r="H347" s="438"/>
      <c r="I347" s="438"/>
      <c r="J347" s="438"/>
      <c r="K347" s="438"/>
      <c r="L347" s="438"/>
      <c r="M347" s="438"/>
      <c r="N347" s="438"/>
      <c r="O347" s="438"/>
      <c r="P347" s="438"/>
      <c r="Q347" s="438"/>
      <c r="R347" s="438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</row>
    <row r="348" spans="1:63" x14ac:dyDescent="0.2">
      <c r="A348" s="26"/>
      <c r="B348" s="438"/>
      <c r="C348" s="438"/>
      <c r="D348" s="438"/>
      <c r="E348" s="438"/>
      <c r="F348" s="438"/>
      <c r="G348" s="438"/>
      <c r="H348" s="438"/>
      <c r="I348" s="438"/>
      <c r="J348" s="438"/>
      <c r="K348" s="438"/>
      <c r="L348" s="438"/>
      <c r="M348" s="438"/>
      <c r="N348" s="438"/>
      <c r="O348" s="438"/>
      <c r="P348" s="438"/>
      <c r="Q348" s="438"/>
      <c r="R348" s="438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</row>
    <row r="349" spans="1:63" x14ac:dyDescent="0.2">
      <c r="A349" s="26"/>
      <c r="B349" s="438"/>
      <c r="C349" s="438"/>
      <c r="D349" s="438"/>
      <c r="E349" s="438"/>
      <c r="F349" s="438"/>
      <c r="G349" s="438"/>
      <c r="H349" s="438"/>
      <c r="I349" s="438"/>
      <c r="J349" s="438"/>
      <c r="K349" s="438"/>
      <c r="L349" s="438"/>
      <c r="M349" s="438"/>
      <c r="N349" s="438"/>
      <c r="O349" s="438"/>
      <c r="P349" s="438"/>
      <c r="Q349" s="438"/>
      <c r="R349" s="438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</row>
    <row r="350" spans="1:63" x14ac:dyDescent="0.2">
      <c r="A350" s="26"/>
      <c r="B350" s="438"/>
      <c r="C350" s="438"/>
      <c r="D350" s="438"/>
      <c r="E350" s="438"/>
      <c r="F350" s="438"/>
      <c r="G350" s="438"/>
      <c r="H350" s="438"/>
      <c r="I350" s="438"/>
      <c r="J350" s="438"/>
      <c r="K350" s="438"/>
      <c r="L350" s="438"/>
      <c r="M350" s="438"/>
      <c r="N350" s="438"/>
      <c r="O350" s="438"/>
      <c r="P350" s="438"/>
      <c r="Q350" s="438"/>
      <c r="R350" s="438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</row>
    <row r="351" spans="1:63" x14ac:dyDescent="0.2">
      <c r="A351" s="26"/>
      <c r="B351" s="438"/>
      <c r="C351" s="438"/>
      <c r="D351" s="438"/>
      <c r="E351" s="438"/>
      <c r="F351" s="438"/>
      <c r="G351" s="438"/>
      <c r="H351" s="438"/>
      <c r="I351" s="438"/>
      <c r="J351" s="438"/>
      <c r="K351" s="438"/>
      <c r="L351" s="438"/>
      <c r="M351" s="438"/>
      <c r="N351" s="438"/>
      <c r="O351" s="438"/>
      <c r="P351" s="438"/>
      <c r="Q351" s="438"/>
      <c r="R351" s="438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</row>
    <row r="352" spans="1:63" x14ac:dyDescent="0.2">
      <c r="A352" s="26"/>
      <c r="B352" s="438"/>
      <c r="C352" s="438"/>
      <c r="D352" s="438"/>
      <c r="E352" s="438"/>
      <c r="F352" s="438"/>
      <c r="G352" s="438"/>
      <c r="H352" s="438"/>
      <c r="I352" s="438"/>
      <c r="J352" s="438"/>
      <c r="K352" s="438"/>
      <c r="L352" s="438"/>
      <c r="M352" s="438"/>
      <c r="N352" s="438"/>
      <c r="O352" s="438"/>
      <c r="P352" s="438"/>
      <c r="Q352" s="438"/>
      <c r="R352" s="438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</row>
    <row r="353" spans="1:63" x14ac:dyDescent="0.2">
      <c r="A353" s="26"/>
      <c r="B353" s="438"/>
      <c r="C353" s="438"/>
      <c r="D353" s="438"/>
      <c r="E353" s="438"/>
      <c r="F353" s="438"/>
      <c r="G353" s="438"/>
      <c r="H353" s="438"/>
      <c r="I353" s="438"/>
      <c r="J353" s="438"/>
      <c r="K353" s="438"/>
      <c r="L353" s="438"/>
      <c r="M353" s="438"/>
      <c r="N353" s="438"/>
      <c r="O353" s="438"/>
      <c r="P353" s="438"/>
      <c r="Q353" s="438"/>
      <c r="R353" s="438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</row>
    <row r="354" spans="1:63" x14ac:dyDescent="0.2">
      <c r="A354" s="26"/>
      <c r="B354" s="438"/>
      <c r="C354" s="438"/>
      <c r="D354" s="438"/>
      <c r="E354" s="438"/>
      <c r="F354" s="438"/>
      <c r="G354" s="438"/>
      <c r="H354" s="438"/>
      <c r="I354" s="438"/>
      <c r="J354" s="438"/>
      <c r="K354" s="438"/>
      <c r="L354" s="438"/>
      <c r="M354" s="438"/>
      <c r="N354" s="438"/>
      <c r="O354" s="438"/>
      <c r="P354" s="438"/>
      <c r="Q354" s="438"/>
      <c r="R354" s="438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</row>
    <row r="355" spans="1:63" x14ac:dyDescent="0.2">
      <c r="A355" s="26"/>
      <c r="B355" s="438"/>
      <c r="C355" s="438"/>
      <c r="D355" s="438"/>
      <c r="E355" s="438"/>
      <c r="F355" s="438"/>
      <c r="G355" s="438"/>
      <c r="H355" s="438"/>
      <c r="I355" s="438"/>
      <c r="J355" s="438"/>
      <c r="K355" s="438"/>
      <c r="L355" s="438"/>
      <c r="M355" s="438"/>
      <c r="N355" s="438"/>
      <c r="O355" s="438"/>
      <c r="P355" s="438"/>
      <c r="Q355" s="438"/>
      <c r="R355" s="438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</row>
    <row r="356" spans="1:63" x14ac:dyDescent="0.2">
      <c r="A356" s="26"/>
      <c r="B356" s="438"/>
      <c r="C356" s="438"/>
      <c r="D356" s="438"/>
      <c r="E356" s="438"/>
      <c r="F356" s="438"/>
      <c r="G356" s="438"/>
      <c r="H356" s="438"/>
      <c r="I356" s="438"/>
      <c r="J356" s="438"/>
      <c r="K356" s="438"/>
      <c r="L356" s="438"/>
      <c r="M356" s="438"/>
      <c r="N356" s="438"/>
      <c r="O356" s="438"/>
      <c r="P356" s="438"/>
      <c r="Q356" s="438"/>
      <c r="R356" s="438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</row>
    <row r="357" spans="1:63" x14ac:dyDescent="0.2">
      <c r="A357" s="26"/>
      <c r="B357" s="438"/>
      <c r="C357" s="438"/>
      <c r="D357" s="438"/>
      <c r="E357" s="438"/>
      <c r="F357" s="438"/>
      <c r="G357" s="438"/>
      <c r="H357" s="438"/>
      <c r="I357" s="438"/>
      <c r="J357" s="438"/>
      <c r="K357" s="438"/>
      <c r="L357" s="438"/>
      <c r="M357" s="438"/>
      <c r="N357" s="438"/>
      <c r="O357" s="438"/>
      <c r="P357" s="438"/>
      <c r="Q357" s="438"/>
      <c r="R357" s="438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</row>
    <row r="358" spans="1:63" x14ac:dyDescent="0.2">
      <c r="A358" s="26"/>
      <c r="B358" s="438"/>
      <c r="C358" s="438"/>
      <c r="D358" s="438"/>
      <c r="E358" s="438"/>
      <c r="F358" s="438"/>
      <c r="G358" s="438"/>
      <c r="H358" s="438"/>
      <c r="I358" s="438"/>
      <c r="J358" s="438"/>
      <c r="K358" s="438"/>
      <c r="L358" s="438"/>
      <c r="M358" s="438"/>
      <c r="N358" s="438"/>
      <c r="O358" s="438"/>
      <c r="P358" s="438"/>
      <c r="Q358" s="438"/>
      <c r="R358" s="438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</row>
    <row r="359" spans="1:63" x14ac:dyDescent="0.2">
      <c r="A359" s="26"/>
      <c r="B359" s="438"/>
      <c r="C359" s="438"/>
      <c r="D359" s="438"/>
      <c r="E359" s="438"/>
      <c r="F359" s="438"/>
      <c r="G359" s="438"/>
      <c r="H359" s="438"/>
      <c r="I359" s="438"/>
      <c r="J359" s="438"/>
      <c r="K359" s="438"/>
      <c r="L359" s="438"/>
      <c r="M359" s="438"/>
      <c r="N359" s="438"/>
      <c r="O359" s="438"/>
      <c r="P359" s="438"/>
      <c r="Q359" s="438"/>
      <c r="R359" s="438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</row>
    <row r="360" spans="1:63" x14ac:dyDescent="0.2">
      <c r="A360" s="26"/>
      <c r="B360" s="438"/>
      <c r="C360" s="438"/>
      <c r="D360" s="438"/>
      <c r="E360" s="438"/>
      <c r="F360" s="438"/>
      <c r="G360" s="438"/>
      <c r="H360" s="438"/>
      <c r="I360" s="438"/>
      <c r="J360" s="438"/>
      <c r="K360" s="438"/>
      <c r="L360" s="438"/>
      <c r="M360" s="438"/>
      <c r="N360" s="438"/>
      <c r="O360" s="438"/>
      <c r="P360" s="438"/>
      <c r="Q360" s="438"/>
      <c r="R360" s="438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</row>
    <row r="361" spans="1:63" x14ac:dyDescent="0.2">
      <c r="A361" s="26"/>
      <c r="B361" s="438"/>
      <c r="C361" s="438"/>
      <c r="D361" s="438"/>
      <c r="E361" s="438"/>
      <c r="F361" s="438"/>
      <c r="G361" s="438"/>
      <c r="H361" s="438"/>
      <c r="I361" s="438"/>
      <c r="J361" s="438"/>
      <c r="K361" s="438"/>
      <c r="L361" s="438"/>
      <c r="M361" s="438"/>
      <c r="N361" s="438"/>
      <c r="O361" s="438"/>
      <c r="P361" s="438"/>
      <c r="Q361" s="438"/>
      <c r="R361" s="438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</row>
    <row r="362" spans="1:63" x14ac:dyDescent="0.2">
      <c r="A362" s="26"/>
      <c r="B362" s="438"/>
      <c r="C362" s="438"/>
      <c r="D362" s="438"/>
      <c r="E362" s="438"/>
      <c r="F362" s="438"/>
      <c r="G362" s="438"/>
      <c r="H362" s="438"/>
      <c r="I362" s="438"/>
      <c r="J362" s="438"/>
      <c r="K362" s="438"/>
      <c r="L362" s="438"/>
      <c r="M362" s="438"/>
      <c r="N362" s="438"/>
      <c r="O362" s="438"/>
      <c r="P362" s="438"/>
      <c r="Q362" s="438"/>
      <c r="R362" s="438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</row>
    <row r="363" spans="1:63" x14ac:dyDescent="0.2">
      <c r="A363" s="26"/>
      <c r="B363" s="438"/>
      <c r="C363" s="438"/>
      <c r="D363" s="438"/>
      <c r="E363" s="438"/>
      <c r="F363" s="438"/>
      <c r="G363" s="438"/>
      <c r="H363" s="438"/>
      <c r="I363" s="438"/>
      <c r="J363" s="438"/>
      <c r="K363" s="438"/>
      <c r="L363" s="438"/>
      <c r="M363" s="438"/>
      <c r="N363" s="438"/>
      <c r="O363" s="438"/>
      <c r="P363" s="438"/>
      <c r="Q363" s="438"/>
      <c r="R363" s="438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</row>
    <row r="364" spans="1:63" x14ac:dyDescent="0.2">
      <c r="A364" s="26"/>
      <c r="B364" s="438"/>
      <c r="C364" s="438"/>
      <c r="D364" s="438"/>
      <c r="E364" s="438"/>
      <c r="F364" s="438"/>
      <c r="G364" s="438"/>
      <c r="H364" s="438"/>
      <c r="I364" s="438"/>
      <c r="J364" s="438"/>
      <c r="K364" s="438"/>
      <c r="L364" s="438"/>
      <c r="M364" s="438"/>
      <c r="N364" s="438"/>
      <c r="O364" s="438"/>
      <c r="P364" s="438"/>
      <c r="Q364" s="438"/>
      <c r="R364" s="438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</row>
    <row r="365" spans="1:63" x14ac:dyDescent="0.2">
      <c r="A365" s="26"/>
      <c r="B365" s="438"/>
      <c r="C365" s="438"/>
      <c r="D365" s="438"/>
      <c r="E365" s="438"/>
      <c r="F365" s="438"/>
      <c r="G365" s="438"/>
      <c r="H365" s="438"/>
      <c r="I365" s="438"/>
      <c r="J365" s="438"/>
      <c r="K365" s="438"/>
      <c r="L365" s="438"/>
      <c r="M365" s="438"/>
      <c r="N365" s="438"/>
      <c r="O365" s="438"/>
      <c r="P365" s="438"/>
      <c r="Q365" s="438"/>
      <c r="R365" s="438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</row>
    <row r="366" spans="1:63" x14ac:dyDescent="0.2">
      <c r="B366" s="438"/>
      <c r="C366" s="438"/>
      <c r="D366" s="438"/>
      <c r="E366" s="438"/>
      <c r="F366" s="438"/>
      <c r="G366" s="438"/>
      <c r="H366" s="438"/>
      <c r="I366" s="438"/>
      <c r="J366" s="438"/>
      <c r="K366" s="438"/>
      <c r="L366" s="438"/>
      <c r="M366" s="438"/>
      <c r="N366" s="438"/>
      <c r="O366" s="438"/>
      <c r="P366" s="438"/>
      <c r="Q366" s="438"/>
      <c r="R366" s="438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</row>
    <row r="367" spans="1:63" x14ac:dyDescent="0.2">
      <c r="B367" s="438"/>
      <c r="C367" s="438"/>
      <c r="D367" s="438"/>
      <c r="E367" s="438"/>
      <c r="F367" s="438"/>
      <c r="G367" s="438"/>
      <c r="H367" s="438"/>
      <c r="I367" s="438"/>
      <c r="J367" s="438"/>
      <c r="K367" s="438"/>
      <c r="L367" s="438"/>
      <c r="M367" s="438"/>
      <c r="N367" s="438"/>
      <c r="O367" s="438"/>
      <c r="P367" s="438"/>
      <c r="Q367" s="438"/>
      <c r="R367" s="438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</row>
    <row r="368" spans="1:63" x14ac:dyDescent="0.2">
      <c r="B368" s="438"/>
      <c r="C368" s="438"/>
      <c r="D368" s="438"/>
      <c r="E368" s="438"/>
      <c r="F368" s="438"/>
      <c r="G368" s="438"/>
      <c r="H368" s="438"/>
      <c r="I368" s="438"/>
      <c r="J368" s="438"/>
      <c r="K368" s="438"/>
      <c r="L368" s="438"/>
      <c r="M368" s="438"/>
      <c r="N368" s="438"/>
      <c r="O368" s="438"/>
      <c r="P368" s="438"/>
      <c r="Q368" s="438"/>
      <c r="R368" s="438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</row>
    <row r="369" spans="2:63" x14ac:dyDescent="0.2">
      <c r="B369" s="438"/>
      <c r="C369" s="438"/>
      <c r="D369" s="438"/>
      <c r="E369" s="438"/>
      <c r="F369" s="438"/>
      <c r="G369" s="438"/>
      <c r="H369" s="438"/>
      <c r="I369" s="438"/>
      <c r="J369" s="438"/>
      <c r="K369" s="438"/>
      <c r="L369" s="438"/>
      <c r="M369" s="438"/>
      <c r="N369" s="438"/>
      <c r="O369" s="438"/>
      <c r="P369" s="438"/>
      <c r="Q369" s="438"/>
      <c r="R369" s="438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</row>
    <row r="370" spans="2:63" x14ac:dyDescent="0.2">
      <c r="B370" s="438"/>
      <c r="C370" s="438"/>
      <c r="D370" s="438"/>
      <c r="E370" s="438"/>
      <c r="F370" s="438"/>
      <c r="G370" s="438"/>
      <c r="H370" s="438"/>
      <c r="I370" s="438"/>
      <c r="J370" s="438"/>
      <c r="K370" s="438"/>
      <c r="L370" s="438"/>
      <c r="M370" s="438"/>
      <c r="N370" s="438"/>
      <c r="O370" s="438"/>
      <c r="P370" s="438"/>
      <c r="Q370" s="438"/>
      <c r="R370" s="438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</row>
    <row r="371" spans="2:63" x14ac:dyDescent="0.2">
      <c r="B371" s="438"/>
      <c r="C371" s="438"/>
      <c r="D371" s="438"/>
      <c r="E371" s="438"/>
      <c r="F371" s="438"/>
      <c r="G371" s="438"/>
      <c r="H371" s="438"/>
      <c r="I371" s="438"/>
      <c r="J371" s="438"/>
      <c r="K371" s="438"/>
      <c r="L371" s="438"/>
      <c r="M371" s="438"/>
      <c r="N371" s="438"/>
      <c r="O371" s="438"/>
      <c r="P371" s="438"/>
      <c r="Q371" s="438"/>
      <c r="R371" s="438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</row>
    <row r="372" spans="2:63" x14ac:dyDescent="0.2">
      <c r="B372" s="438"/>
      <c r="C372" s="438"/>
      <c r="D372" s="438"/>
      <c r="E372" s="438"/>
      <c r="F372" s="438"/>
      <c r="G372" s="438"/>
      <c r="H372" s="438"/>
      <c r="I372" s="438"/>
      <c r="J372" s="438"/>
      <c r="K372" s="438"/>
      <c r="L372" s="438"/>
      <c r="M372" s="438"/>
      <c r="N372" s="438"/>
      <c r="O372" s="438"/>
      <c r="P372" s="438"/>
      <c r="Q372" s="438"/>
      <c r="R372" s="438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</row>
    <row r="373" spans="2:63" x14ac:dyDescent="0.2">
      <c r="B373" s="438"/>
      <c r="C373" s="438"/>
      <c r="D373" s="438"/>
      <c r="E373" s="438"/>
      <c r="F373" s="438"/>
      <c r="G373" s="438"/>
      <c r="H373" s="438"/>
      <c r="I373" s="438"/>
      <c r="J373" s="438"/>
      <c r="K373" s="438"/>
      <c r="L373" s="438"/>
      <c r="M373" s="438"/>
      <c r="N373" s="438"/>
      <c r="O373" s="438"/>
      <c r="P373" s="438"/>
      <c r="Q373" s="438"/>
      <c r="R373" s="438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</row>
    <row r="374" spans="2:63" x14ac:dyDescent="0.2">
      <c r="B374" s="438"/>
      <c r="C374" s="438"/>
      <c r="D374" s="438"/>
      <c r="E374" s="438"/>
      <c r="F374" s="438"/>
      <c r="G374" s="438"/>
      <c r="H374" s="438"/>
      <c r="I374" s="438"/>
      <c r="J374" s="438"/>
      <c r="K374" s="438"/>
      <c r="L374" s="438"/>
      <c r="M374" s="438"/>
      <c r="N374" s="438"/>
      <c r="O374" s="438"/>
      <c r="P374" s="438"/>
      <c r="Q374" s="438"/>
      <c r="R374" s="438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</row>
    <row r="375" spans="2:63" x14ac:dyDescent="0.2">
      <c r="B375" s="438"/>
      <c r="C375" s="438"/>
      <c r="D375" s="438"/>
      <c r="E375" s="438"/>
      <c r="F375" s="438"/>
      <c r="G375" s="438"/>
      <c r="H375" s="438"/>
      <c r="I375" s="438"/>
      <c r="J375" s="438"/>
      <c r="K375" s="438"/>
      <c r="L375" s="438"/>
      <c r="M375" s="438"/>
      <c r="N375" s="438"/>
      <c r="O375" s="438"/>
      <c r="P375" s="438"/>
      <c r="Q375" s="438"/>
      <c r="R375" s="438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</row>
    <row r="376" spans="2:63" x14ac:dyDescent="0.2">
      <c r="B376" s="438"/>
      <c r="C376" s="438"/>
      <c r="D376" s="438"/>
      <c r="E376" s="438"/>
      <c r="F376" s="438"/>
      <c r="G376" s="438"/>
      <c r="H376" s="438"/>
      <c r="I376" s="438"/>
      <c r="J376" s="438"/>
      <c r="K376" s="438"/>
      <c r="L376" s="438"/>
      <c r="M376" s="438"/>
      <c r="N376" s="438"/>
      <c r="O376" s="438"/>
      <c r="P376" s="438"/>
      <c r="Q376" s="438"/>
      <c r="R376" s="438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</row>
    <row r="377" spans="2:63" x14ac:dyDescent="0.2"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</row>
    <row r="378" spans="2:63" x14ac:dyDescent="0.2"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</row>
    <row r="379" spans="2:63" x14ac:dyDescent="0.2"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</row>
    <row r="380" spans="2:63" x14ac:dyDescent="0.2"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</row>
    <row r="381" spans="2:63" x14ac:dyDescent="0.2"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</row>
    <row r="382" spans="2:63" x14ac:dyDescent="0.2"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</row>
    <row r="383" spans="2:63" x14ac:dyDescent="0.2"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</row>
    <row r="384" spans="2:63" x14ac:dyDescent="0.2"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</row>
    <row r="385" spans="20:63" x14ac:dyDescent="0.2"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</row>
    <row r="386" spans="20:63" x14ac:dyDescent="0.2"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</row>
    <row r="387" spans="20:63" x14ac:dyDescent="0.2"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</row>
    <row r="388" spans="20:63" x14ac:dyDescent="0.2"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</row>
    <row r="389" spans="20:63" x14ac:dyDescent="0.2"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</row>
    <row r="390" spans="20:63" x14ac:dyDescent="0.2"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</row>
    <row r="391" spans="20:63" x14ac:dyDescent="0.2"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</row>
    <row r="392" spans="20:63" x14ac:dyDescent="0.2"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</row>
    <row r="393" spans="20:63" x14ac:dyDescent="0.2"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</row>
    <row r="394" spans="20:63" x14ac:dyDescent="0.2"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</row>
    <row r="395" spans="20:63" x14ac:dyDescent="0.2"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</row>
    <row r="396" spans="20:63" x14ac:dyDescent="0.2"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</row>
    <row r="397" spans="20:63" x14ac:dyDescent="0.2"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</row>
    <row r="398" spans="20:63" x14ac:dyDescent="0.2"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</row>
    <row r="399" spans="20:63" x14ac:dyDescent="0.2"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</row>
    <row r="400" spans="20:63" x14ac:dyDescent="0.2"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20:63" x14ac:dyDescent="0.2"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20:63" x14ac:dyDescent="0.2"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</row>
    <row r="403" spans="20:63" x14ac:dyDescent="0.2"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</row>
    <row r="404" spans="20:63" x14ac:dyDescent="0.2"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20:63" x14ac:dyDescent="0.2"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20:63" x14ac:dyDescent="0.2"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</row>
    <row r="407" spans="20:63" x14ac:dyDescent="0.2"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</row>
    <row r="408" spans="20:63" x14ac:dyDescent="0.2"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</row>
    <row r="409" spans="20:63" x14ac:dyDescent="0.2"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</row>
    <row r="410" spans="20:63" x14ac:dyDescent="0.2"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</row>
    <row r="411" spans="20:63" x14ac:dyDescent="0.2"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</row>
    <row r="412" spans="20:63" x14ac:dyDescent="0.2"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</row>
    <row r="413" spans="20:63" x14ac:dyDescent="0.2"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</row>
    <row r="414" spans="20:63" x14ac:dyDescent="0.2"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</row>
    <row r="415" spans="20:63" x14ac:dyDescent="0.2"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</row>
    <row r="416" spans="20:63" x14ac:dyDescent="0.2"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20:63" x14ac:dyDescent="0.2"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20:63" x14ac:dyDescent="0.2"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</row>
    <row r="419" spans="20:63" x14ac:dyDescent="0.2"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</row>
    <row r="420" spans="20:63" x14ac:dyDescent="0.2"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</row>
    <row r="421" spans="20:63" x14ac:dyDescent="0.2"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</row>
    <row r="422" spans="20:63" x14ac:dyDescent="0.2"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</row>
    <row r="423" spans="20:63" x14ac:dyDescent="0.2"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</row>
    <row r="424" spans="20:63" x14ac:dyDescent="0.2"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</row>
    <row r="425" spans="20:63" x14ac:dyDescent="0.2"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</row>
    <row r="426" spans="20:63" x14ac:dyDescent="0.2"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</row>
    <row r="427" spans="20:63" x14ac:dyDescent="0.2"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</row>
    <row r="428" spans="20:63" x14ac:dyDescent="0.2"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</row>
    <row r="429" spans="20:63" x14ac:dyDescent="0.2"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</row>
    <row r="430" spans="20:63" x14ac:dyDescent="0.2"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</row>
    <row r="431" spans="20:63" x14ac:dyDescent="0.2"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</row>
    <row r="432" spans="20:63" x14ac:dyDescent="0.2"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</row>
    <row r="433" spans="20:63" x14ac:dyDescent="0.2"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</row>
    <row r="434" spans="20:63" x14ac:dyDescent="0.2"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</row>
    <row r="435" spans="20:63" x14ac:dyDescent="0.2"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</row>
    <row r="436" spans="20:63" x14ac:dyDescent="0.2"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</row>
    <row r="437" spans="20:63" x14ac:dyDescent="0.2"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</row>
    <row r="438" spans="20:63" x14ac:dyDescent="0.2"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</row>
    <row r="439" spans="20:63" x14ac:dyDescent="0.2"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</row>
    <row r="440" spans="20:63" x14ac:dyDescent="0.2"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</row>
    <row r="441" spans="20:63" x14ac:dyDescent="0.2"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</row>
    <row r="442" spans="20:63" x14ac:dyDescent="0.2"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</row>
    <row r="443" spans="20:63" x14ac:dyDescent="0.2"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</row>
    <row r="444" spans="20:63" x14ac:dyDescent="0.2"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</row>
    <row r="445" spans="20:63" x14ac:dyDescent="0.2"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</row>
    <row r="446" spans="20:63" x14ac:dyDescent="0.2"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</row>
    <row r="447" spans="20:63" x14ac:dyDescent="0.2"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</row>
    <row r="448" spans="20:63" x14ac:dyDescent="0.2"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</row>
    <row r="449" spans="20:63" x14ac:dyDescent="0.2"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</row>
    <row r="450" spans="20:63" x14ac:dyDescent="0.2"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</row>
    <row r="451" spans="20:63" x14ac:dyDescent="0.2"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</row>
    <row r="452" spans="20:63" x14ac:dyDescent="0.2"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</row>
    <row r="453" spans="20:63" x14ac:dyDescent="0.2"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</row>
    <row r="454" spans="20:63" x14ac:dyDescent="0.2"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</row>
    <row r="455" spans="20:63" x14ac:dyDescent="0.2"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</row>
    <row r="456" spans="20:63" x14ac:dyDescent="0.2"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</row>
    <row r="457" spans="20:63" x14ac:dyDescent="0.2"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</row>
    <row r="458" spans="20:63" x14ac:dyDescent="0.2"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</row>
    <row r="459" spans="20:63" x14ac:dyDescent="0.2"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</row>
    <row r="460" spans="20:63" x14ac:dyDescent="0.2"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</row>
    <row r="461" spans="20:63" x14ac:dyDescent="0.2"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</row>
    <row r="462" spans="20:63" x14ac:dyDescent="0.2"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</row>
    <row r="463" spans="20:63" x14ac:dyDescent="0.2"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</row>
    <row r="464" spans="20:63" x14ac:dyDescent="0.2"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</row>
    <row r="465" spans="20:63" x14ac:dyDescent="0.2"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</row>
    <row r="466" spans="20:63" x14ac:dyDescent="0.2"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</row>
    <row r="467" spans="20:63" x14ac:dyDescent="0.2"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</row>
    <row r="468" spans="20:63" x14ac:dyDescent="0.2"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</row>
    <row r="469" spans="20:63" x14ac:dyDescent="0.2"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</row>
    <row r="470" spans="20:63" x14ac:dyDescent="0.2"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</row>
    <row r="471" spans="20:63" x14ac:dyDescent="0.2"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</row>
    <row r="472" spans="20:63" x14ac:dyDescent="0.2"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</row>
    <row r="473" spans="20:63" x14ac:dyDescent="0.2"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</row>
    <row r="474" spans="20:63" x14ac:dyDescent="0.2"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</row>
    <row r="475" spans="20:63" x14ac:dyDescent="0.2"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</row>
    <row r="476" spans="20:63" x14ac:dyDescent="0.2"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</row>
    <row r="477" spans="20:63" x14ac:dyDescent="0.2"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</row>
    <row r="478" spans="20:63" x14ac:dyDescent="0.2"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</row>
    <row r="479" spans="20:63" x14ac:dyDescent="0.2"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</row>
    <row r="480" spans="20:63" x14ac:dyDescent="0.2"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</row>
    <row r="481" spans="20:63" x14ac:dyDescent="0.2"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</row>
    <row r="482" spans="20:63" x14ac:dyDescent="0.2"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</row>
    <row r="483" spans="20:63" x14ac:dyDescent="0.2"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</row>
    <row r="484" spans="20:63" x14ac:dyDescent="0.2"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</row>
    <row r="485" spans="20:63" x14ac:dyDescent="0.2"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</row>
    <row r="486" spans="20:63" x14ac:dyDescent="0.2"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</row>
    <row r="487" spans="20:63" x14ac:dyDescent="0.2"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</row>
    <row r="488" spans="20:63" x14ac:dyDescent="0.2"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</row>
    <row r="489" spans="20:63" x14ac:dyDescent="0.2"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</row>
    <row r="490" spans="20:63" x14ac:dyDescent="0.2"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</row>
    <row r="491" spans="20:63" x14ac:dyDescent="0.2"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</row>
    <row r="492" spans="20:63" x14ac:dyDescent="0.2"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</row>
    <row r="493" spans="20:63" x14ac:dyDescent="0.2"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</row>
    <row r="494" spans="20:63" x14ac:dyDescent="0.2"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</row>
    <row r="495" spans="20:63" x14ac:dyDescent="0.2"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</row>
    <row r="496" spans="20:63" x14ac:dyDescent="0.2"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</row>
    <row r="497" spans="20:63" x14ac:dyDescent="0.2"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</row>
    <row r="498" spans="20:63" x14ac:dyDescent="0.2"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</row>
    <row r="499" spans="20:63" x14ac:dyDescent="0.2"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</row>
    <row r="500" spans="20:63" x14ac:dyDescent="0.2"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</row>
    <row r="501" spans="20:63" x14ac:dyDescent="0.2"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</row>
    <row r="502" spans="20:63" x14ac:dyDescent="0.2"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</row>
    <row r="503" spans="20:63" x14ac:dyDescent="0.2"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</row>
    <row r="504" spans="20:63" x14ac:dyDescent="0.2"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</row>
    <row r="505" spans="20:63" x14ac:dyDescent="0.2"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</row>
    <row r="506" spans="20:63" x14ac:dyDescent="0.2"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</row>
    <row r="507" spans="20:63" x14ac:dyDescent="0.2"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</row>
    <row r="508" spans="20:63" x14ac:dyDescent="0.2"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</row>
    <row r="509" spans="20:63" x14ac:dyDescent="0.2"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</row>
    <row r="510" spans="20:63" x14ac:dyDescent="0.2"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</row>
    <row r="511" spans="20:63" x14ac:dyDescent="0.2"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</row>
    <row r="512" spans="20:63" x14ac:dyDescent="0.2"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</row>
    <row r="513" spans="20:63" x14ac:dyDescent="0.2"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</row>
    <row r="514" spans="20:63" x14ac:dyDescent="0.2"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</row>
    <row r="515" spans="20:63" x14ac:dyDescent="0.2"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</row>
    <row r="516" spans="20:63" x14ac:dyDescent="0.2"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</row>
    <row r="517" spans="20:63" x14ac:dyDescent="0.2"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</row>
    <row r="518" spans="20:63" x14ac:dyDescent="0.2"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</row>
    <row r="519" spans="20:63" x14ac:dyDescent="0.2"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</row>
    <row r="520" spans="20:63" x14ac:dyDescent="0.2"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</row>
    <row r="521" spans="20:63" x14ac:dyDescent="0.2"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</row>
    <row r="522" spans="20:63" x14ac:dyDescent="0.2"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</row>
    <row r="523" spans="20:63" x14ac:dyDescent="0.2"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</row>
    <row r="524" spans="20:63" x14ac:dyDescent="0.2"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</row>
    <row r="525" spans="20:63" x14ac:dyDescent="0.2"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</row>
    <row r="526" spans="20:63" x14ac:dyDescent="0.2"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</row>
    <row r="527" spans="20:63" x14ac:dyDescent="0.2"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</row>
    <row r="528" spans="20:63" x14ac:dyDescent="0.2"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</row>
    <row r="529" spans="20:63" x14ac:dyDescent="0.2"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</row>
    <row r="530" spans="20:63" x14ac:dyDescent="0.2"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</row>
    <row r="531" spans="20:63" x14ac:dyDescent="0.2"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</row>
    <row r="532" spans="20:63" x14ac:dyDescent="0.2"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</row>
    <row r="533" spans="20:63" x14ac:dyDescent="0.2"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</row>
    <row r="534" spans="20:63" x14ac:dyDescent="0.2"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</row>
    <row r="535" spans="20:63" x14ac:dyDescent="0.2"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</row>
    <row r="536" spans="20:63" x14ac:dyDescent="0.2"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</row>
    <row r="537" spans="20:63" x14ac:dyDescent="0.2"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</row>
    <row r="538" spans="20:63" x14ac:dyDescent="0.2"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</row>
    <row r="539" spans="20:63" x14ac:dyDescent="0.2"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</row>
    <row r="540" spans="20:63" x14ac:dyDescent="0.2"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</row>
    <row r="541" spans="20:63" x14ac:dyDescent="0.2"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</row>
    <row r="542" spans="20:63" x14ac:dyDescent="0.2"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</row>
    <row r="543" spans="20:63" x14ac:dyDescent="0.2"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</row>
    <row r="544" spans="20:63" x14ac:dyDescent="0.2"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</row>
    <row r="545" spans="20:63" x14ac:dyDescent="0.2"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</row>
    <row r="546" spans="20:63" x14ac:dyDescent="0.2"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</row>
    <row r="547" spans="20:63" x14ac:dyDescent="0.2"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</row>
    <row r="548" spans="20:63" x14ac:dyDescent="0.2"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</row>
    <row r="549" spans="20:63" x14ac:dyDescent="0.2"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</row>
    <row r="550" spans="20:63" x14ac:dyDescent="0.2"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</row>
    <row r="551" spans="20:63" x14ac:dyDescent="0.2"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</row>
    <row r="552" spans="20:63" x14ac:dyDescent="0.2"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</row>
    <row r="553" spans="20:63" x14ac:dyDescent="0.2"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</row>
    <row r="554" spans="20:63" x14ac:dyDescent="0.2"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</row>
    <row r="555" spans="20:63" x14ac:dyDescent="0.2"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</row>
    <row r="556" spans="20:63" x14ac:dyDescent="0.2"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</row>
    <row r="557" spans="20:63" x14ac:dyDescent="0.2"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</row>
    <row r="558" spans="20:63" x14ac:dyDescent="0.2"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</row>
    <row r="559" spans="20:63" x14ac:dyDescent="0.2"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</row>
    <row r="560" spans="20:63" x14ac:dyDescent="0.2"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</row>
  </sheetData>
  <mergeCells count="91">
    <mergeCell ref="A7:R7"/>
    <mergeCell ref="B9:K10"/>
    <mergeCell ref="L9:L10"/>
    <mergeCell ref="M9:M10"/>
    <mergeCell ref="N9:N10"/>
    <mergeCell ref="O9:O10"/>
    <mergeCell ref="P9:P10"/>
    <mergeCell ref="Q9:Q10"/>
    <mergeCell ref="R9:R10"/>
    <mergeCell ref="B22:K22"/>
    <mergeCell ref="B11:G11"/>
    <mergeCell ref="B12:K12"/>
    <mergeCell ref="B13:G13"/>
    <mergeCell ref="C14:K14"/>
    <mergeCell ref="B15:K15"/>
    <mergeCell ref="B16:K16"/>
    <mergeCell ref="B17:K17"/>
    <mergeCell ref="B18:K18"/>
    <mergeCell ref="B19:K19"/>
    <mergeCell ref="B20:K20"/>
    <mergeCell ref="B21:K21"/>
    <mergeCell ref="B34:K34"/>
    <mergeCell ref="C23:K23"/>
    <mergeCell ref="B24:K24"/>
    <mergeCell ref="B25:K25"/>
    <mergeCell ref="B26:K26"/>
    <mergeCell ref="B27:K27"/>
    <mergeCell ref="C28:K28"/>
    <mergeCell ref="B29:K29"/>
    <mergeCell ref="B30:K30"/>
    <mergeCell ref="B31:K31"/>
    <mergeCell ref="B32:K32"/>
    <mergeCell ref="C33:K33"/>
    <mergeCell ref="C46:K46"/>
    <mergeCell ref="B35:K35"/>
    <mergeCell ref="B36:K36"/>
    <mergeCell ref="B37:K37"/>
    <mergeCell ref="B38:K38"/>
    <mergeCell ref="B39:K39"/>
    <mergeCell ref="B40:K40"/>
    <mergeCell ref="B41:K41"/>
    <mergeCell ref="B42:G42"/>
    <mergeCell ref="B43:K43"/>
    <mergeCell ref="B44:K44"/>
    <mergeCell ref="B45:K45"/>
    <mergeCell ref="B58:K58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70:G70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82:G82"/>
    <mergeCell ref="B71:K71"/>
    <mergeCell ref="B72:K72"/>
    <mergeCell ref="B73:K73"/>
    <mergeCell ref="B74:K74"/>
    <mergeCell ref="B75:K75"/>
    <mergeCell ref="B76:K76"/>
    <mergeCell ref="B77:K77"/>
    <mergeCell ref="B78:G78"/>
    <mergeCell ref="B79:K79"/>
    <mergeCell ref="B80:K80"/>
    <mergeCell ref="B81:G81"/>
    <mergeCell ref="B89:G89"/>
    <mergeCell ref="B90:G90"/>
    <mergeCell ref="B91:G91"/>
    <mergeCell ref="B92:G92"/>
    <mergeCell ref="B83:G83"/>
    <mergeCell ref="B84:G84"/>
    <mergeCell ref="B85:G85"/>
    <mergeCell ref="B86:G86"/>
    <mergeCell ref="B87:G87"/>
    <mergeCell ref="B88:G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3.140625" customWidth="1"/>
    <col min="10" max="10" width="13" customWidth="1"/>
  </cols>
  <sheetData>
    <row r="1" spans="1:11" x14ac:dyDescent="0.2">
      <c r="H1" s="136" t="s">
        <v>356</v>
      </c>
    </row>
    <row r="2" spans="1:11" x14ac:dyDescent="0.2">
      <c r="H2" s="136" t="s">
        <v>220</v>
      </c>
    </row>
    <row r="3" spans="1:11" x14ac:dyDescent="0.2">
      <c r="H3" s="136" t="s">
        <v>253</v>
      </c>
    </row>
    <row r="4" spans="1:11" x14ac:dyDescent="0.2">
      <c r="H4" s="362" t="s">
        <v>397</v>
      </c>
    </row>
    <row r="6" spans="1:11" ht="25.5" customHeight="1" x14ac:dyDescent="0.2">
      <c r="A6" s="682" t="s">
        <v>355</v>
      </c>
      <c r="B6" s="682"/>
      <c r="C6" s="682"/>
      <c r="D6" s="682"/>
      <c r="E6" s="682"/>
      <c r="F6" s="682"/>
      <c r="G6" s="682"/>
      <c r="H6" s="682"/>
      <c r="I6" s="682"/>
      <c r="J6" s="682"/>
    </row>
    <row r="7" spans="1:11" x14ac:dyDescent="0.2">
      <c r="A7" s="451"/>
      <c r="B7" s="451"/>
      <c r="C7" s="451"/>
      <c r="D7" s="451"/>
      <c r="E7" s="451"/>
      <c r="F7" s="451"/>
      <c r="G7" s="451"/>
      <c r="H7" s="451"/>
    </row>
    <row r="8" spans="1:11" x14ac:dyDescent="0.2">
      <c r="A8" s="451"/>
      <c r="B8" s="451"/>
      <c r="C8" s="451"/>
      <c r="D8" s="451"/>
      <c r="E8" s="451"/>
      <c r="F8" s="451"/>
      <c r="G8" s="451"/>
      <c r="H8" s="451"/>
      <c r="J8" t="s">
        <v>1</v>
      </c>
    </row>
    <row r="9" spans="1:11" s="446" customFormat="1" ht="43.5" customHeight="1" x14ac:dyDescent="0.2">
      <c r="A9" s="686" t="s">
        <v>354</v>
      </c>
      <c r="B9" s="686" t="s">
        <v>353</v>
      </c>
      <c r="C9" s="683" t="s">
        <v>352</v>
      </c>
      <c r="D9" s="685"/>
      <c r="E9" s="685"/>
      <c r="F9" s="685"/>
      <c r="G9" s="684"/>
      <c r="H9" s="683" t="s">
        <v>351</v>
      </c>
      <c r="I9" s="685"/>
      <c r="J9" s="684"/>
      <c r="K9" s="447"/>
    </row>
    <row r="10" spans="1:11" s="446" customFormat="1" ht="58.5" customHeight="1" x14ac:dyDescent="0.2">
      <c r="A10" s="687"/>
      <c r="B10" s="687"/>
      <c r="C10" s="450" t="s">
        <v>350</v>
      </c>
      <c r="D10" s="450" t="s">
        <v>349</v>
      </c>
      <c r="E10" s="450" t="s">
        <v>348</v>
      </c>
      <c r="F10" s="450" t="s">
        <v>347</v>
      </c>
      <c r="G10" s="450" t="s">
        <v>346</v>
      </c>
      <c r="H10" s="450" t="s">
        <v>23</v>
      </c>
      <c r="I10" s="450" t="s">
        <v>24</v>
      </c>
      <c r="J10" s="450" t="s">
        <v>31</v>
      </c>
      <c r="K10" s="447"/>
    </row>
    <row r="11" spans="1:11" s="446" customFormat="1" ht="15" x14ac:dyDescent="0.2">
      <c r="A11" s="683" t="s">
        <v>345</v>
      </c>
      <c r="B11" s="684"/>
      <c r="C11" s="683"/>
      <c r="D11" s="685"/>
      <c r="E11" s="685"/>
      <c r="F11" s="684"/>
      <c r="G11" s="449"/>
      <c r="H11" s="448">
        <f>H12</f>
        <v>274678.8</v>
      </c>
      <c r="I11" s="448">
        <f>I12</f>
        <v>192000</v>
      </c>
      <c r="J11" s="448">
        <f>J12</f>
        <v>192000</v>
      </c>
      <c r="K11" s="447"/>
    </row>
    <row r="12" spans="1:11" s="439" customFormat="1" ht="29.25" customHeight="1" x14ac:dyDescent="0.2">
      <c r="A12" s="445">
        <v>1</v>
      </c>
      <c r="B12" s="444" t="s">
        <v>267</v>
      </c>
      <c r="C12" s="443">
        <v>10</v>
      </c>
      <c r="D12" s="443">
        <v>1</v>
      </c>
      <c r="E12" s="442">
        <v>6740525050</v>
      </c>
      <c r="F12" s="441"/>
      <c r="G12" s="441"/>
      <c r="H12" s="440">
        <v>274678.8</v>
      </c>
      <c r="I12" s="440">
        <v>192000</v>
      </c>
      <c r="J12" s="440">
        <v>192000</v>
      </c>
    </row>
    <row r="13" spans="1:11" s="439" customFormat="1" x14ac:dyDescent="0.2"/>
    <row r="14" spans="1:11" s="439" customFormat="1" x14ac:dyDescent="0.2"/>
    <row r="15" spans="1:11" s="439" customFormat="1" x14ac:dyDescent="0.2"/>
    <row r="16" spans="1:11" s="439" customFormat="1" x14ac:dyDescent="0.2"/>
    <row r="17" s="439" customFormat="1" x14ac:dyDescent="0.2"/>
    <row r="18" s="439" customFormat="1" x14ac:dyDescent="0.2"/>
    <row r="19" s="439" customFormat="1" x14ac:dyDescent="0.2"/>
    <row r="20" s="439" customFormat="1" x14ac:dyDescent="0.2"/>
    <row r="21" s="439" customFormat="1" x14ac:dyDescent="0.2"/>
    <row r="22" s="439" customFormat="1" x14ac:dyDescent="0.2"/>
    <row r="23" s="439" customFormat="1" x14ac:dyDescent="0.2"/>
    <row r="24" s="439" customFormat="1" x14ac:dyDescent="0.2"/>
    <row r="25" s="439" customFormat="1" x14ac:dyDescent="0.2"/>
    <row r="26" s="439" customFormat="1" x14ac:dyDescent="0.2"/>
    <row r="27" s="439" customFormat="1" x14ac:dyDescent="0.2"/>
    <row r="28" s="439" customFormat="1" x14ac:dyDescent="0.2"/>
    <row r="29" s="439" customFormat="1" x14ac:dyDescent="0.2"/>
    <row r="30" s="439" customFormat="1" x14ac:dyDescent="0.2"/>
    <row r="31" s="439" customFormat="1" x14ac:dyDescent="0.2"/>
    <row r="32" s="439" customFormat="1" x14ac:dyDescent="0.2"/>
    <row r="33" s="439" customFormat="1" x14ac:dyDescent="0.2"/>
    <row r="34" s="439" customFormat="1" x14ac:dyDescent="0.2"/>
    <row r="35" s="439" customFormat="1" x14ac:dyDescent="0.2"/>
    <row r="36" s="439" customFormat="1" x14ac:dyDescent="0.2"/>
    <row r="37" s="439" customFormat="1" x14ac:dyDescent="0.2"/>
    <row r="38" s="439" customFormat="1" x14ac:dyDescent="0.2"/>
    <row r="39" s="439" customFormat="1" x14ac:dyDescent="0.2"/>
    <row r="40" s="439" customFormat="1" x14ac:dyDescent="0.2"/>
    <row r="41" s="439" customFormat="1" x14ac:dyDescent="0.2"/>
    <row r="42" s="439" customFormat="1" x14ac:dyDescent="0.2"/>
    <row r="43" s="439" customFormat="1" x14ac:dyDescent="0.2"/>
    <row r="44" s="439" customFormat="1" x14ac:dyDescent="0.2"/>
    <row r="45" s="439" customFormat="1" x14ac:dyDescent="0.2"/>
    <row r="46" s="439" customFormat="1" x14ac:dyDescent="0.2"/>
    <row r="47" s="439" customFormat="1" x14ac:dyDescent="0.2"/>
    <row r="48" s="439" customFormat="1" x14ac:dyDescent="0.2"/>
    <row r="49" s="439" customFormat="1" x14ac:dyDescent="0.2"/>
    <row r="50" s="439" customFormat="1" x14ac:dyDescent="0.2"/>
    <row r="51" s="439" customFormat="1" x14ac:dyDescent="0.2"/>
    <row r="52" s="439" customFormat="1" x14ac:dyDescent="0.2"/>
    <row r="53" s="439" customFormat="1" x14ac:dyDescent="0.2"/>
    <row r="54" s="439" customFormat="1" x14ac:dyDescent="0.2"/>
    <row r="55" s="439" customFormat="1" x14ac:dyDescent="0.2"/>
    <row r="56" s="439" customFormat="1" x14ac:dyDescent="0.2"/>
    <row r="57" s="439" customFormat="1" x14ac:dyDescent="0.2"/>
    <row r="58" s="439" customFormat="1" x14ac:dyDescent="0.2"/>
    <row r="59" s="439" customFormat="1" x14ac:dyDescent="0.2"/>
    <row r="60" s="439" customFormat="1" x14ac:dyDescent="0.2"/>
    <row r="61" s="439" customFormat="1" x14ac:dyDescent="0.2"/>
    <row r="62" s="439" customFormat="1" x14ac:dyDescent="0.2"/>
    <row r="63" s="439" customFormat="1" x14ac:dyDescent="0.2"/>
    <row r="64" s="439" customFormat="1" x14ac:dyDescent="0.2"/>
    <row r="65" s="439" customFormat="1" x14ac:dyDescent="0.2"/>
    <row r="66" s="439" customFormat="1" x14ac:dyDescent="0.2"/>
    <row r="67" s="439" customFormat="1" x14ac:dyDescent="0.2"/>
    <row r="68" s="439" customFormat="1" x14ac:dyDescent="0.2"/>
    <row r="69" s="439" customFormat="1" x14ac:dyDescent="0.2"/>
    <row r="70" s="439" customFormat="1" x14ac:dyDescent="0.2"/>
    <row r="71" s="439" customFormat="1" x14ac:dyDescent="0.2"/>
    <row r="72" s="439" customFormat="1" x14ac:dyDescent="0.2"/>
    <row r="73" s="439" customFormat="1" x14ac:dyDescent="0.2"/>
    <row r="74" s="439" customFormat="1" x14ac:dyDescent="0.2"/>
    <row r="75" s="439" customFormat="1" x14ac:dyDescent="0.2"/>
    <row r="76" s="439" customFormat="1" x14ac:dyDescent="0.2"/>
    <row r="77" s="439" customFormat="1" x14ac:dyDescent="0.2"/>
    <row r="78" s="439" customFormat="1" x14ac:dyDescent="0.2"/>
    <row r="79" s="439" customFormat="1" x14ac:dyDescent="0.2"/>
    <row r="80" s="439" customFormat="1" x14ac:dyDescent="0.2"/>
    <row r="81" s="439" customFormat="1" x14ac:dyDescent="0.2"/>
    <row r="82" s="439" customFormat="1" x14ac:dyDescent="0.2"/>
    <row r="83" s="439" customFormat="1" x14ac:dyDescent="0.2"/>
    <row r="84" s="439" customFormat="1" x14ac:dyDescent="0.2"/>
    <row r="85" s="439" customFormat="1" x14ac:dyDescent="0.2"/>
    <row r="86" s="439" customFormat="1" x14ac:dyDescent="0.2"/>
    <row r="87" s="439" customFormat="1" x14ac:dyDescent="0.2"/>
    <row r="88" s="439" customFormat="1" x14ac:dyDescent="0.2"/>
    <row r="89" s="439" customFormat="1" x14ac:dyDescent="0.2"/>
    <row r="90" s="439" customFormat="1" x14ac:dyDescent="0.2"/>
    <row r="91" s="439" customFormat="1" x14ac:dyDescent="0.2"/>
    <row r="92" s="439" customFormat="1" x14ac:dyDescent="0.2"/>
    <row r="93" s="439" customFormat="1" x14ac:dyDescent="0.2"/>
    <row r="94" s="439" customFormat="1" x14ac:dyDescent="0.2"/>
    <row r="95" s="439" customFormat="1" x14ac:dyDescent="0.2"/>
    <row r="96" s="439" customFormat="1" x14ac:dyDescent="0.2"/>
    <row r="97" s="439" customFormat="1" x14ac:dyDescent="0.2"/>
    <row r="98" s="439" customFormat="1" x14ac:dyDescent="0.2"/>
    <row r="99" s="439" customFormat="1" x14ac:dyDescent="0.2"/>
    <row r="100" s="439" customFormat="1" x14ac:dyDescent="0.2"/>
    <row r="101" s="439" customFormat="1" x14ac:dyDescent="0.2"/>
    <row r="102" s="439" customFormat="1" x14ac:dyDescent="0.2"/>
    <row r="103" s="439" customFormat="1" x14ac:dyDescent="0.2"/>
    <row r="104" s="439" customFormat="1" x14ac:dyDescent="0.2"/>
  </sheetData>
  <mergeCells count="7">
    <mergeCell ref="A6:J6"/>
    <mergeCell ref="A11:B11"/>
    <mergeCell ref="C11:F11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7" zoomScaleSheetLayoutView="87" workbookViewId="0"/>
  </sheetViews>
  <sheetFormatPr defaultColWidth="8.7109375" defaultRowHeight="18.75" x14ac:dyDescent="0.3"/>
  <cols>
    <col min="1" max="1" width="8.140625" style="453" customWidth="1"/>
    <col min="2" max="2" width="83.42578125" style="452" customWidth="1"/>
    <col min="3" max="3" width="26.85546875" style="452" customWidth="1"/>
    <col min="4" max="4" width="11" style="452" customWidth="1"/>
    <col min="5" max="16384" width="8.7109375" style="452"/>
  </cols>
  <sheetData>
    <row r="1" spans="1:4" ht="15.75" customHeight="1" x14ac:dyDescent="0.3">
      <c r="C1" s="136" t="s">
        <v>396</v>
      </c>
    </row>
    <row r="2" spans="1:4" ht="15.75" customHeight="1" x14ac:dyDescent="0.3">
      <c r="C2" s="136" t="s">
        <v>220</v>
      </c>
    </row>
    <row r="3" spans="1:4" ht="15.75" customHeight="1" x14ac:dyDescent="0.3">
      <c r="C3" s="136" t="s">
        <v>336</v>
      </c>
    </row>
    <row r="4" spans="1:4" ht="15.75" customHeight="1" x14ac:dyDescent="0.3">
      <c r="A4" s="488"/>
      <c r="B4" s="488"/>
      <c r="C4" s="135" t="s">
        <v>397</v>
      </c>
    </row>
    <row r="5" spans="1:4" ht="15.75" customHeight="1" x14ac:dyDescent="0.3">
      <c r="A5" s="488"/>
      <c r="B5" s="488"/>
      <c r="C5" s="135"/>
    </row>
    <row r="6" spans="1:4" ht="20.25" customHeight="1" x14ac:dyDescent="0.3">
      <c r="A6" s="688" t="s">
        <v>395</v>
      </c>
      <c r="B6" s="688"/>
      <c r="C6" s="688"/>
    </row>
    <row r="7" spans="1:4" ht="22.5" customHeight="1" x14ac:dyDescent="0.3">
      <c r="A7" s="487"/>
      <c r="B7" s="487"/>
      <c r="C7" s="486"/>
    </row>
    <row r="8" spans="1:4" s="484" customFormat="1" ht="46.5" customHeight="1" x14ac:dyDescent="0.2">
      <c r="A8" s="485" t="s">
        <v>394</v>
      </c>
      <c r="B8" s="482" t="s">
        <v>393</v>
      </c>
      <c r="C8" s="482" t="s">
        <v>23</v>
      </c>
      <c r="D8" s="453"/>
    </row>
    <row r="9" spans="1:4" s="481" customFormat="1" x14ac:dyDescent="0.3">
      <c r="A9" s="483">
        <v>1</v>
      </c>
      <c r="B9" s="483">
        <v>2</v>
      </c>
      <c r="C9" s="482">
        <v>3</v>
      </c>
      <c r="D9" s="453"/>
    </row>
    <row r="10" spans="1:4" ht="26.25" customHeight="1" x14ac:dyDescent="0.3">
      <c r="A10" s="467">
        <v>1</v>
      </c>
      <c r="B10" s="480" t="s">
        <v>392</v>
      </c>
      <c r="C10" s="479">
        <f>C11+C22</f>
        <v>5142.74</v>
      </c>
      <c r="D10" s="453"/>
    </row>
    <row r="11" spans="1:4" ht="57.75" customHeight="1" x14ac:dyDescent="0.3">
      <c r="A11" s="460" t="s">
        <v>391</v>
      </c>
      <c r="B11" s="478" t="s">
        <v>390</v>
      </c>
      <c r="C11" s="477">
        <v>4693.29</v>
      </c>
      <c r="D11" s="453"/>
    </row>
    <row r="12" spans="1:4" ht="54" customHeight="1" x14ac:dyDescent="0.3">
      <c r="A12" s="460" t="s">
        <v>389</v>
      </c>
      <c r="B12" s="461" t="s">
        <v>388</v>
      </c>
      <c r="C12" s="475"/>
      <c r="D12" s="453"/>
    </row>
    <row r="13" spans="1:4" ht="40.5" customHeight="1" x14ac:dyDescent="0.3">
      <c r="A13" s="460" t="s">
        <v>387</v>
      </c>
      <c r="B13" s="461" t="s">
        <v>386</v>
      </c>
      <c r="C13" s="475"/>
      <c r="D13" s="453"/>
    </row>
    <row r="14" spans="1:4" ht="21.75" customHeight="1" x14ac:dyDescent="0.3">
      <c r="A14" s="462" t="s">
        <v>385</v>
      </c>
      <c r="B14" s="461" t="s">
        <v>371</v>
      </c>
      <c r="C14" s="475"/>
      <c r="D14" s="453"/>
    </row>
    <row r="15" spans="1:4" x14ac:dyDescent="0.3">
      <c r="A15" s="462"/>
      <c r="B15" s="461" t="s">
        <v>367</v>
      </c>
      <c r="C15" s="475"/>
      <c r="D15" s="453"/>
    </row>
    <row r="16" spans="1:4" x14ac:dyDescent="0.3">
      <c r="A16" s="462"/>
      <c r="B16" s="461" t="s">
        <v>370</v>
      </c>
      <c r="C16" s="475"/>
      <c r="D16" s="453"/>
    </row>
    <row r="17" spans="1:10" ht="24" customHeight="1" x14ac:dyDescent="0.3">
      <c r="A17" s="462" t="s">
        <v>384</v>
      </c>
      <c r="B17" s="461" t="s">
        <v>368</v>
      </c>
      <c r="C17" s="475"/>
      <c r="D17" s="453"/>
    </row>
    <row r="18" spans="1:10" ht="20.25" customHeight="1" x14ac:dyDescent="0.3">
      <c r="A18" s="462"/>
      <c r="B18" s="461" t="s">
        <v>367</v>
      </c>
      <c r="C18" s="475"/>
      <c r="D18" s="453"/>
    </row>
    <row r="19" spans="1:10" x14ac:dyDescent="0.3">
      <c r="A19" s="462"/>
      <c r="B19" s="461" t="s">
        <v>366</v>
      </c>
      <c r="C19" s="475"/>
      <c r="D19" s="453"/>
    </row>
    <row r="20" spans="1:10" ht="23.25" customHeight="1" x14ac:dyDescent="0.3">
      <c r="A20" s="462"/>
      <c r="B20" s="461" t="s">
        <v>365</v>
      </c>
      <c r="C20" s="476"/>
      <c r="D20" s="453"/>
    </row>
    <row r="21" spans="1:10" ht="33.75" customHeight="1" x14ac:dyDescent="0.3">
      <c r="A21" s="460" t="s">
        <v>383</v>
      </c>
      <c r="B21" s="461" t="s">
        <v>363</v>
      </c>
      <c r="C21" s="475"/>
      <c r="D21" s="453"/>
    </row>
    <row r="22" spans="1:10" s="472" customFormat="1" ht="39.75" customHeight="1" x14ac:dyDescent="0.3">
      <c r="A22" s="460" t="s">
        <v>382</v>
      </c>
      <c r="B22" s="461" t="s">
        <v>381</v>
      </c>
      <c r="C22" s="474">
        <v>449.45</v>
      </c>
      <c r="D22" s="473"/>
    </row>
    <row r="23" spans="1:10" x14ac:dyDescent="0.3">
      <c r="A23" s="460"/>
      <c r="B23" s="461" t="s">
        <v>360</v>
      </c>
      <c r="C23" s="471"/>
      <c r="D23" s="470"/>
      <c r="E23" s="463"/>
      <c r="F23" s="463"/>
      <c r="G23" s="463"/>
      <c r="H23" s="463"/>
      <c r="I23" s="463"/>
      <c r="J23" s="463"/>
    </row>
    <row r="24" spans="1:10" x14ac:dyDescent="0.3">
      <c r="A24" s="460"/>
      <c r="B24" s="461" t="s">
        <v>359</v>
      </c>
      <c r="C24" s="469"/>
      <c r="D24" s="463"/>
      <c r="E24" s="463"/>
      <c r="F24" s="463"/>
      <c r="G24" s="463"/>
      <c r="H24" s="463"/>
      <c r="I24" s="463"/>
      <c r="J24" s="463"/>
    </row>
    <row r="25" spans="1:10" ht="17.25" customHeight="1" x14ac:dyDescent="0.3">
      <c r="A25" s="460"/>
      <c r="B25" s="461" t="s">
        <v>358</v>
      </c>
      <c r="C25" s="468"/>
      <c r="D25" s="463"/>
      <c r="E25" s="463"/>
      <c r="F25" s="463"/>
      <c r="G25" s="463"/>
      <c r="H25" s="463"/>
      <c r="I25" s="463"/>
      <c r="J25" s="463"/>
    </row>
    <row r="26" spans="1:10" s="454" customFormat="1" x14ac:dyDescent="0.3">
      <c r="A26" s="467" t="s">
        <v>380</v>
      </c>
      <c r="B26" s="456" t="s">
        <v>379</v>
      </c>
      <c r="C26" s="466">
        <f>C27+C38</f>
        <v>6.3</v>
      </c>
      <c r="D26" s="465"/>
      <c r="E26" s="465"/>
      <c r="F26" s="465"/>
      <c r="G26" s="465"/>
      <c r="H26" s="465"/>
      <c r="I26" s="465"/>
      <c r="J26" s="465"/>
    </row>
    <row r="27" spans="1:10" ht="51.75" customHeight="1" x14ac:dyDescent="0.3">
      <c r="A27" s="460" t="s">
        <v>378</v>
      </c>
      <c r="B27" s="461" t="s">
        <v>377</v>
      </c>
      <c r="C27" s="464">
        <v>5</v>
      </c>
      <c r="D27" s="463"/>
      <c r="E27" s="463"/>
      <c r="F27" s="463"/>
      <c r="G27" s="463"/>
      <c r="H27" s="463"/>
      <c r="I27" s="463"/>
      <c r="J27" s="463"/>
    </row>
    <row r="28" spans="1:10" ht="60.75" customHeight="1" x14ac:dyDescent="0.3">
      <c r="A28" s="460" t="s">
        <v>376</v>
      </c>
      <c r="B28" s="461" t="s">
        <v>375</v>
      </c>
      <c r="C28" s="464"/>
      <c r="D28" s="463"/>
      <c r="E28" s="463"/>
      <c r="F28" s="463"/>
      <c r="G28" s="463"/>
      <c r="H28" s="463"/>
      <c r="I28" s="463"/>
      <c r="J28" s="463"/>
    </row>
    <row r="29" spans="1:10" ht="32.25" customHeight="1" x14ac:dyDescent="0.3">
      <c r="A29" s="460" t="s">
        <v>374</v>
      </c>
      <c r="B29" s="461" t="s">
        <v>373</v>
      </c>
      <c r="C29" s="464"/>
      <c r="D29" s="463"/>
      <c r="E29" s="463"/>
      <c r="F29" s="463"/>
      <c r="G29" s="463"/>
      <c r="H29" s="463"/>
      <c r="I29" s="463"/>
      <c r="J29" s="463"/>
    </row>
    <row r="30" spans="1:10" ht="19.5" customHeight="1" x14ac:dyDescent="0.3">
      <c r="A30" s="462" t="s">
        <v>372</v>
      </c>
      <c r="B30" s="461" t="s">
        <v>371</v>
      </c>
      <c r="C30" s="464"/>
      <c r="D30" s="463"/>
      <c r="E30" s="463"/>
      <c r="F30" s="463"/>
      <c r="G30" s="463"/>
      <c r="H30" s="463"/>
      <c r="I30" s="463"/>
      <c r="J30" s="463"/>
    </row>
    <row r="31" spans="1:10" x14ac:dyDescent="0.3">
      <c r="A31" s="462"/>
      <c r="B31" s="461" t="s">
        <v>367</v>
      </c>
      <c r="C31" s="464"/>
      <c r="D31" s="463"/>
      <c r="E31" s="463"/>
      <c r="F31" s="463"/>
      <c r="G31" s="463"/>
      <c r="H31" s="463"/>
      <c r="I31" s="463"/>
      <c r="J31" s="463"/>
    </row>
    <row r="32" spans="1:10" x14ac:dyDescent="0.3">
      <c r="A32" s="462"/>
      <c r="B32" s="461" t="s">
        <v>370</v>
      </c>
      <c r="C32" s="464"/>
      <c r="D32" s="463"/>
      <c r="E32" s="463"/>
      <c r="F32" s="463"/>
      <c r="G32" s="463"/>
      <c r="H32" s="463"/>
      <c r="I32" s="463"/>
      <c r="J32" s="463"/>
    </row>
    <row r="33" spans="1:10" ht="27" customHeight="1" x14ac:dyDescent="0.3">
      <c r="A33" s="462" t="s">
        <v>369</v>
      </c>
      <c r="B33" s="461" t="s">
        <v>368</v>
      </c>
      <c r="C33" s="464"/>
      <c r="D33" s="463"/>
      <c r="E33" s="463"/>
      <c r="F33" s="463"/>
      <c r="G33" s="463"/>
      <c r="H33" s="463"/>
      <c r="I33" s="463"/>
      <c r="J33" s="463"/>
    </row>
    <row r="34" spans="1:10" ht="22.5" customHeight="1" x14ac:dyDescent="0.3">
      <c r="A34" s="462"/>
      <c r="B34" s="461" t="s">
        <v>367</v>
      </c>
      <c r="C34" s="464"/>
      <c r="D34" s="463"/>
      <c r="E34" s="463"/>
      <c r="F34" s="463"/>
      <c r="G34" s="463"/>
      <c r="H34" s="463"/>
      <c r="I34" s="463"/>
      <c r="J34" s="463"/>
    </row>
    <row r="35" spans="1:10" x14ac:dyDescent="0.3">
      <c r="A35" s="462"/>
      <c r="B35" s="461" t="s">
        <v>366</v>
      </c>
      <c r="C35" s="458"/>
    </row>
    <row r="36" spans="1:10" ht="27.75" customHeight="1" x14ac:dyDescent="0.3">
      <c r="A36" s="462"/>
      <c r="B36" s="461" t="s">
        <v>365</v>
      </c>
      <c r="C36" s="458"/>
    </row>
    <row r="37" spans="1:10" ht="42" customHeight="1" x14ac:dyDescent="0.3">
      <c r="A37" s="460" t="s">
        <v>364</v>
      </c>
      <c r="B37" s="459" t="s">
        <v>363</v>
      </c>
      <c r="C37" s="458"/>
    </row>
    <row r="38" spans="1:10" ht="57.75" customHeight="1" x14ac:dyDescent="0.3">
      <c r="A38" s="460" t="s">
        <v>362</v>
      </c>
      <c r="B38" s="459" t="s">
        <v>361</v>
      </c>
      <c r="C38" s="458">
        <v>1.3</v>
      </c>
    </row>
    <row r="39" spans="1:10" x14ac:dyDescent="0.3">
      <c r="A39" s="460"/>
      <c r="B39" s="459" t="s">
        <v>360</v>
      </c>
      <c r="C39" s="458"/>
    </row>
    <row r="40" spans="1:10" x14ac:dyDescent="0.3">
      <c r="A40" s="460"/>
      <c r="B40" s="459" t="s">
        <v>359</v>
      </c>
      <c r="C40" s="458">
        <v>1.3</v>
      </c>
    </row>
    <row r="41" spans="1:10" ht="29.25" customHeight="1" x14ac:dyDescent="0.3">
      <c r="A41" s="460"/>
      <c r="B41" s="459" t="s">
        <v>358</v>
      </c>
      <c r="C41" s="458"/>
    </row>
    <row r="42" spans="1:10" s="454" customFormat="1" ht="40.5" customHeight="1" x14ac:dyDescent="0.3">
      <c r="A42" s="457">
        <v>3</v>
      </c>
      <c r="B42" s="456" t="s">
        <v>357</v>
      </c>
      <c r="C42" s="455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'прил 3'!Заголовки_для_печати</vt:lpstr>
      <vt:lpstr>'прил 7'!Заголовки_для_печати</vt:lpstr>
      <vt:lpstr>'прил 8'!Заголовки_для_печати</vt:lpstr>
      <vt:lpstr>'прил 8'!Область_печати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2024-12-26T05:29:42Z</dcterms:modified>
</cp:coreProperties>
</file>