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"/>
    </mc:Choice>
  </mc:AlternateContent>
  <bookViews>
    <workbookView xWindow="0" yWindow="0" windowWidth="20490" windowHeight="715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6" r:id="rId5"/>
    <sheet name="прил 6" sheetId="7" r:id="rId6"/>
    <sheet name="приложение 7" sheetId="8" r:id="rId7"/>
    <sheet name="прил 8" sheetId="5" r:id="rId8"/>
    <sheet name="прил 9" sheetId="9" r:id="rId9"/>
    <sheet name="прил 13" sheetId="10" r:id="rId10"/>
  </sheets>
  <definedNames>
    <definedName name="_xlnm.Print_Titles" localSheetId="9">'прил 13'!$8:$9</definedName>
    <definedName name="_xlnm.Print_Titles" localSheetId="5">'прил 6'!$9:$9</definedName>
    <definedName name="_xlnm.Print_Titles" localSheetId="6">'приложение 7'!#REF!</definedName>
    <definedName name="_xlnm.Print_Area" localSheetId="9">'прил 13'!$A$1:$C$42</definedName>
  </definedNames>
  <calcPr calcId="152511"/>
</workbook>
</file>

<file path=xl/calcChain.xml><?xml version="1.0" encoding="utf-8"?>
<calcChain xmlns="http://schemas.openxmlformats.org/spreadsheetml/2006/main">
  <c r="C10" i="10" l="1"/>
  <c r="C26" i="10"/>
  <c r="P10" i="8"/>
  <c r="Q11" i="8"/>
  <c r="P12" i="8"/>
  <c r="S12" i="8"/>
  <c r="S10" i="8" s="1"/>
  <c r="S9" i="8" s="1"/>
  <c r="T12" i="8"/>
  <c r="T10" i="8" s="1"/>
  <c r="P13" i="8"/>
  <c r="P11" i="8" s="1"/>
  <c r="Q13" i="8"/>
  <c r="Q12" i="8" s="1"/>
  <c r="Q10" i="8" s="1"/>
  <c r="R13" i="8"/>
  <c r="R11" i="8" s="1"/>
  <c r="S13" i="8"/>
  <c r="S11" i="8" s="1"/>
  <c r="T13" i="8"/>
  <c r="T11" i="8" s="1"/>
  <c r="Q16" i="8"/>
  <c r="P17" i="8"/>
  <c r="T17" i="8"/>
  <c r="T15" i="8" s="1"/>
  <c r="P18" i="8"/>
  <c r="P16" i="8" s="1"/>
  <c r="P15" i="8" s="1"/>
  <c r="Q18" i="8"/>
  <c r="Q17" i="8" s="1"/>
  <c r="Q15" i="8" s="1"/>
  <c r="R18" i="8"/>
  <c r="R16" i="8" s="1"/>
  <c r="S18" i="8"/>
  <c r="S16" i="8" s="1"/>
  <c r="S15" i="8" s="1"/>
  <c r="T18" i="8"/>
  <c r="T16" i="8" s="1"/>
  <c r="P23" i="8"/>
  <c r="S23" i="8"/>
  <c r="T23" i="8"/>
  <c r="P24" i="8"/>
  <c r="S24" i="8"/>
  <c r="T24" i="8"/>
  <c r="P25" i="8"/>
  <c r="S25" i="8"/>
  <c r="T25" i="8"/>
  <c r="P26" i="8"/>
  <c r="S26" i="8"/>
  <c r="T26" i="8"/>
  <c r="P28" i="8"/>
  <c r="P29" i="8"/>
  <c r="P32" i="8"/>
  <c r="T32" i="8"/>
  <c r="P33" i="8"/>
  <c r="P34" i="8"/>
  <c r="S37" i="8"/>
  <c r="S36" i="8" s="1"/>
  <c r="R38" i="8"/>
  <c r="S38" i="8"/>
  <c r="Q39" i="8"/>
  <c r="Q37" i="8" s="1"/>
  <c r="Q36" i="8" s="1"/>
  <c r="S39" i="8"/>
  <c r="P40" i="8"/>
  <c r="P38" i="8" s="1"/>
  <c r="Q40" i="8"/>
  <c r="Q38" i="8" s="1"/>
  <c r="R40" i="8"/>
  <c r="R39" i="8" s="1"/>
  <c r="R37" i="8" s="1"/>
  <c r="R36" i="8" s="1"/>
  <c r="S40" i="8"/>
  <c r="T40" i="8"/>
  <c r="T38" i="8" s="1"/>
  <c r="Q45" i="8"/>
  <c r="P46" i="8"/>
  <c r="P44" i="8" s="1"/>
  <c r="T46" i="8"/>
  <c r="T44" i="8" s="1"/>
  <c r="P47" i="8"/>
  <c r="P45" i="8" s="1"/>
  <c r="Q47" i="8"/>
  <c r="Q46" i="8" s="1"/>
  <c r="Q44" i="8" s="1"/>
  <c r="R47" i="8"/>
  <c r="R45" i="8" s="1"/>
  <c r="S47" i="8"/>
  <c r="S45" i="8" s="1"/>
  <c r="T47" i="8"/>
  <c r="T45" i="8" s="1"/>
  <c r="Q50" i="8"/>
  <c r="P51" i="8"/>
  <c r="P49" i="8" s="1"/>
  <c r="T51" i="8"/>
  <c r="T49" i="8" s="1"/>
  <c r="P52" i="8"/>
  <c r="P50" i="8" s="1"/>
  <c r="Q52" i="8"/>
  <c r="Q51" i="8" s="1"/>
  <c r="Q49" i="8" s="1"/>
  <c r="R52" i="8"/>
  <c r="R50" i="8" s="1"/>
  <c r="S52" i="8"/>
  <c r="S50" i="8" s="1"/>
  <c r="T52" i="8"/>
  <c r="T50" i="8" s="1"/>
  <c r="P56" i="8"/>
  <c r="T56" i="8"/>
  <c r="S57" i="8"/>
  <c r="S55" i="8" s="1"/>
  <c r="S54" i="8" s="1"/>
  <c r="P58" i="8"/>
  <c r="P57" i="8" s="1"/>
  <c r="P55" i="8" s="1"/>
  <c r="P54" i="8" s="1"/>
  <c r="Q58" i="8"/>
  <c r="Q56" i="8" s="1"/>
  <c r="R58" i="8"/>
  <c r="R56" i="8" s="1"/>
  <c r="S58" i="8"/>
  <c r="S56" i="8" s="1"/>
  <c r="T58" i="8"/>
  <c r="T57" i="8" s="1"/>
  <c r="T55" i="8" s="1"/>
  <c r="T54" i="8" s="1"/>
  <c r="S62" i="8"/>
  <c r="R63" i="8"/>
  <c r="R61" i="8" s="1"/>
  <c r="R60" i="8" s="1"/>
  <c r="P64" i="8"/>
  <c r="P62" i="8" s="1"/>
  <c r="P61" i="8" s="1"/>
  <c r="P60" i="8" s="1"/>
  <c r="Q64" i="8"/>
  <c r="Q62" i="8" s="1"/>
  <c r="R64" i="8"/>
  <c r="R62" i="8" s="1"/>
  <c r="S64" i="8"/>
  <c r="S63" i="8" s="1"/>
  <c r="S61" i="8" s="1"/>
  <c r="S60" i="8" s="1"/>
  <c r="T64" i="8"/>
  <c r="T62" i="8" s="1"/>
  <c r="P66" i="8"/>
  <c r="P67" i="8"/>
  <c r="P71" i="8"/>
  <c r="P72" i="8"/>
  <c r="P70" i="8" s="1"/>
  <c r="P69" i="8" s="1"/>
  <c r="P73" i="8"/>
  <c r="S73" i="8"/>
  <c r="T73" i="8"/>
  <c r="T72" i="8" s="1"/>
  <c r="P75" i="8"/>
  <c r="Q75" i="8"/>
  <c r="Q71" i="8" s="1"/>
  <c r="R75" i="8"/>
  <c r="R71" i="8" s="1"/>
  <c r="S75" i="8"/>
  <c r="S72" i="8" s="1"/>
  <c r="T75" i="8"/>
  <c r="Q77" i="8"/>
  <c r="R77" i="8"/>
  <c r="S80" i="8"/>
  <c r="S79" i="8" s="1"/>
  <c r="S78" i="8" s="1"/>
  <c r="S77" i="8" s="1"/>
  <c r="P81" i="8"/>
  <c r="P80" i="8" s="1"/>
  <c r="P79" i="8" s="1"/>
  <c r="P78" i="8" s="1"/>
  <c r="P77" i="8" s="1"/>
  <c r="S81" i="8"/>
  <c r="T81" i="8"/>
  <c r="T80" i="8" s="1"/>
  <c r="T79" i="8" s="1"/>
  <c r="T78" i="8" s="1"/>
  <c r="T77" i="8" s="1"/>
  <c r="S70" i="8" l="1"/>
  <c r="S69" i="8" s="1"/>
  <c r="S71" i="8"/>
  <c r="T71" i="8"/>
  <c r="T70" i="8"/>
  <c r="T69" i="8" s="1"/>
  <c r="Q43" i="8"/>
  <c r="Q9" i="8"/>
  <c r="P43" i="8"/>
  <c r="T43" i="8"/>
  <c r="T9" i="8"/>
  <c r="P9" i="8"/>
  <c r="R72" i="8"/>
  <c r="R70" i="8" s="1"/>
  <c r="R69" i="8" s="1"/>
  <c r="Q63" i="8"/>
  <c r="Q61" i="8" s="1"/>
  <c r="Q60" i="8" s="1"/>
  <c r="R57" i="8"/>
  <c r="R55" i="8" s="1"/>
  <c r="R54" i="8" s="1"/>
  <c r="S51" i="8"/>
  <c r="S49" i="8" s="1"/>
  <c r="S46" i="8"/>
  <c r="S44" i="8" s="1"/>
  <c r="S43" i="8" s="1"/>
  <c r="S83" i="8" s="1"/>
  <c r="T39" i="8"/>
  <c r="T37" i="8" s="1"/>
  <c r="T36" i="8" s="1"/>
  <c r="P39" i="8"/>
  <c r="P37" i="8" s="1"/>
  <c r="P36" i="8" s="1"/>
  <c r="S17" i="8"/>
  <c r="Q72" i="8"/>
  <c r="Q70" i="8" s="1"/>
  <c r="Q69" i="8" s="1"/>
  <c r="T63" i="8"/>
  <c r="T61" i="8" s="1"/>
  <c r="T60" i="8" s="1"/>
  <c r="P63" i="8"/>
  <c r="Q57" i="8"/>
  <c r="Q55" i="8" s="1"/>
  <c r="Q54" i="8" s="1"/>
  <c r="R51" i="8"/>
  <c r="R49" i="8" s="1"/>
  <c r="R46" i="8"/>
  <c r="R44" i="8" s="1"/>
  <c r="R17" i="8"/>
  <c r="R15" i="8" s="1"/>
  <c r="R12" i="8"/>
  <c r="R10" i="8" s="1"/>
  <c r="L10" i="7"/>
  <c r="M10" i="7"/>
  <c r="N10" i="7"/>
  <c r="L15" i="7"/>
  <c r="L31" i="7" s="1"/>
  <c r="M15" i="7"/>
  <c r="N15" i="7"/>
  <c r="L17" i="7"/>
  <c r="M17" i="7"/>
  <c r="M31" i="7" s="1"/>
  <c r="N17" i="7"/>
  <c r="L20" i="7"/>
  <c r="M20" i="7"/>
  <c r="N20" i="7"/>
  <c r="L23" i="7"/>
  <c r="M23" i="7"/>
  <c r="N23" i="7"/>
  <c r="L27" i="7"/>
  <c r="M27" i="7"/>
  <c r="N27" i="7"/>
  <c r="L29" i="7"/>
  <c r="M29" i="7"/>
  <c r="N29" i="7"/>
  <c r="N31" i="7"/>
  <c r="E12" i="6"/>
  <c r="D13" i="6"/>
  <c r="D12" i="6" s="1"/>
  <c r="D11" i="6" s="1"/>
  <c r="E13" i="6"/>
  <c r="C14" i="6"/>
  <c r="C13" i="6" s="1"/>
  <c r="C12" i="6" s="1"/>
  <c r="D14" i="6"/>
  <c r="E14" i="6"/>
  <c r="F14" i="6"/>
  <c r="F13" i="6" s="1"/>
  <c r="F12" i="6" s="1"/>
  <c r="G14" i="6"/>
  <c r="G13" i="6" s="1"/>
  <c r="G12" i="6" s="1"/>
  <c r="C16" i="6"/>
  <c r="F16" i="6"/>
  <c r="G16" i="6"/>
  <c r="D18" i="6"/>
  <c r="D19" i="6"/>
  <c r="E19" i="6"/>
  <c r="E18" i="6" s="1"/>
  <c r="F19" i="6"/>
  <c r="F18" i="6" s="1"/>
  <c r="C20" i="6"/>
  <c r="F20" i="6"/>
  <c r="G20" i="6"/>
  <c r="G19" i="6" s="1"/>
  <c r="G18" i="6" s="1"/>
  <c r="C24" i="6"/>
  <c r="C19" i="6" s="1"/>
  <c r="C18" i="6" s="1"/>
  <c r="F24" i="6"/>
  <c r="G24" i="6"/>
  <c r="C26" i="6"/>
  <c r="F26" i="6"/>
  <c r="G26" i="6"/>
  <c r="D28" i="6"/>
  <c r="E28" i="6"/>
  <c r="D29" i="6"/>
  <c r="E29" i="6"/>
  <c r="G29" i="6"/>
  <c r="G28" i="6" s="1"/>
  <c r="G33" i="6"/>
  <c r="C34" i="6"/>
  <c r="C33" i="6" s="1"/>
  <c r="C29" i="6" s="1"/>
  <c r="C28" i="6" s="1"/>
  <c r="F34" i="6"/>
  <c r="F33" i="6" s="1"/>
  <c r="G34" i="6"/>
  <c r="D36" i="6"/>
  <c r="E36" i="6"/>
  <c r="C37" i="6"/>
  <c r="D37" i="6"/>
  <c r="E37" i="6"/>
  <c r="F37" i="6"/>
  <c r="G37" i="6"/>
  <c r="C38" i="6"/>
  <c r="F38" i="6"/>
  <c r="G38" i="6"/>
  <c r="C39" i="6"/>
  <c r="D39" i="6"/>
  <c r="E39" i="6"/>
  <c r="D43" i="6"/>
  <c r="E43" i="6"/>
  <c r="C44" i="6"/>
  <c r="C45" i="6"/>
  <c r="F45" i="6"/>
  <c r="F44" i="6" s="1"/>
  <c r="F43" i="6" s="1"/>
  <c r="G45" i="6"/>
  <c r="G44" i="6" s="1"/>
  <c r="G43" i="6" s="1"/>
  <c r="F47" i="6"/>
  <c r="G47" i="6"/>
  <c r="C48" i="6"/>
  <c r="C47" i="6" s="1"/>
  <c r="F48" i="6"/>
  <c r="G48" i="6"/>
  <c r="C50" i="6"/>
  <c r="D50" i="6"/>
  <c r="E50" i="6"/>
  <c r="F50" i="6"/>
  <c r="G50" i="6"/>
  <c r="C51" i="6"/>
  <c r="F51" i="6"/>
  <c r="G51" i="6"/>
  <c r="C54" i="6"/>
  <c r="D54" i="6"/>
  <c r="E54" i="6"/>
  <c r="F54" i="6"/>
  <c r="G54" i="6"/>
  <c r="D58" i="6"/>
  <c r="C59" i="6"/>
  <c r="D59" i="6"/>
  <c r="E59" i="6"/>
  <c r="F59" i="6"/>
  <c r="G59" i="6"/>
  <c r="C61" i="6"/>
  <c r="C58" i="6" s="1"/>
  <c r="D61" i="6"/>
  <c r="E61" i="6"/>
  <c r="E58" i="6" s="1"/>
  <c r="E57" i="6" s="1"/>
  <c r="F61" i="6"/>
  <c r="F58" i="6" s="1"/>
  <c r="F57" i="6" s="1"/>
  <c r="F56" i="6" s="1"/>
  <c r="G61" i="6"/>
  <c r="G58" i="6" s="1"/>
  <c r="E66" i="6"/>
  <c r="F66" i="6"/>
  <c r="C67" i="6"/>
  <c r="C66" i="6" s="1"/>
  <c r="D67" i="6"/>
  <c r="D66" i="6" s="1"/>
  <c r="E67" i="6"/>
  <c r="F67" i="6"/>
  <c r="G67" i="6"/>
  <c r="G66" i="6" s="1"/>
  <c r="D69" i="6"/>
  <c r="E69" i="6"/>
  <c r="E71" i="6"/>
  <c r="F71" i="6"/>
  <c r="C72" i="6"/>
  <c r="C71" i="6" s="1"/>
  <c r="D72" i="6"/>
  <c r="D71" i="6" s="1"/>
  <c r="E72" i="6"/>
  <c r="F72" i="6"/>
  <c r="G72" i="6"/>
  <c r="G71" i="6" s="1"/>
  <c r="C74" i="6"/>
  <c r="E75" i="6"/>
  <c r="E74" i="6" s="1"/>
  <c r="C76" i="6"/>
  <c r="D76" i="6"/>
  <c r="E76" i="6"/>
  <c r="C78" i="6"/>
  <c r="D78" i="6"/>
  <c r="D75" i="6" s="1"/>
  <c r="D74" i="6" s="1"/>
  <c r="E78" i="6"/>
  <c r="C80" i="6"/>
  <c r="D80" i="6"/>
  <c r="C81" i="6"/>
  <c r="D81" i="6"/>
  <c r="E81" i="6"/>
  <c r="E80" i="6" s="1"/>
  <c r="R9" i="8" l="1"/>
  <c r="P83" i="8"/>
  <c r="Q83" i="8"/>
  <c r="T83" i="8"/>
  <c r="R43" i="8"/>
  <c r="G36" i="6"/>
  <c r="E83" i="6"/>
  <c r="E56" i="6"/>
  <c r="D57" i="6"/>
  <c r="F36" i="6"/>
  <c r="G11" i="6"/>
  <c r="G84" i="6" s="1"/>
  <c r="G57" i="6"/>
  <c r="G56" i="6" s="1"/>
  <c r="C57" i="6"/>
  <c r="C43" i="6"/>
  <c r="C36" i="6" s="1"/>
  <c r="C11" i="6" s="1"/>
  <c r="E11" i="6"/>
  <c r="E84" i="6" s="1"/>
  <c r="F29" i="6"/>
  <c r="F28" i="6" s="1"/>
  <c r="F11" i="6" s="1"/>
  <c r="F84" i="6" s="1"/>
  <c r="C12" i="1"/>
  <c r="R83" i="8" l="1"/>
  <c r="C56" i="6"/>
  <c r="C84" i="6" s="1"/>
  <c r="C83" i="6"/>
  <c r="D56" i="6"/>
  <c r="D84" i="6" s="1"/>
  <c r="D83" i="6"/>
  <c r="F19" i="1"/>
  <c r="F18" i="1"/>
  <c r="F17" i="1"/>
  <c r="F15" i="1"/>
  <c r="F14" i="1" s="1"/>
  <c r="F13" i="1" s="1"/>
  <c r="F12" i="1" s="1"/>
  <c r="G19" i="1"/>
  <c r="G18" i="1"/>
  <c r="G17" i="1" s="1"/>
  <c r="D20" i="1"/>
  <c r="D19" i="1"/>
  <c r="D18" i="1" s="1"/>
  <c r="D17" i="1" s="1"/>
  <c r="E20" i="1"/>
  <c r="E19" i="1"/>
  <c r="E18" i="1"/>
  <c r="E17" i="1" s="1"/>
  <c r="C19" i="1"/>
  <c r="C18" i="1" s="1"/>
  <c r="C17" i="1" s="1"/>
  <c r="G15" i="1"/>
  <c r="G14" i="1" s="1"/>
  <c r="G13" i="1" s="1"/>
  <c r="E16" i="1"/>
  <c r="E15" i="1" s="1"/>
  <c r="E14" i="1" s="1"/>
  <c r="E13" i="1" s="1"/>
  <c r="C15" i="1"/>
  <c r="C14" i="1" s="1"/>
  <c r="C13" i="1" s="1"/>
  <c r="D16" i="1"/>
  <c r="D15" i="1" s="1"/>
  <c r="D14" i="1" s="1"/>
  <c r="D13" i="1" s="1"/>
  <c r="G12" i="1" l="1"/>
  <c r="D12" i="1"/>
  <c r="E12" i="1"/>
</calcChain>
</file>

<file path=xl/sharedStrings.xml><?xml version="1.0" encoding="utf-8"?>
<sst xmlns="http://schemas.openxmlformats.org/spreadsheetml/2006/main" count="729" uniqueCount="437">
  <si>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</si>
  <si>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</si>
  <si>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</si>
  <si>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</si>
  <si>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</si>
  <si>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</si>
  <si>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</si>
  <si>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</si>
  <si>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</si>
  <si>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</si>
  <si>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</si>
  <si>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</si>
  <si>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</si>
  <si>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</si>
  <si>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</si>
  <si>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</si>
  <si>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</si>
  <si>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</si>
  <si>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</si>
  <si>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</si>
  <si>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</si>
  <si>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</si>
  <si>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</si>
  <si>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</si>
  <si>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</si>
  <si>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</si>
  <si>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</si>
  <si>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</si>
  <si>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2021 год и плановый период 2022-2023 г.г. </t>
  </si>
  <si>
    <t>2021 год</t>
  </si>
  <si>
    <t>2022 год</t>
  </si>
  <si>
    <t>2023 год</t>
  </si>
  <si>
    <t>от 24 ноября 2020 года №  11</t>
  </si>
  <si>
    <t>Код источника финансирования по КИВФ,КИВнФ</t>
  </si>
  <si>
    <t>Наименование показателя</t>
  </si>
  <si>
    <t>Приложение 2</t>
  </si>
  <si>
    <t xml:space="preserve">к решению Совета депутатов </t>
  </si>
  <si>
    <t xml:space="preserve">Черкасского сельсовета  </t>
  </si>
  <si>
    <t>от 24 ноября 2020 года № 11</t>
  </si>
  <si>
    <t xml:space="preserve">   </t>
  </si>
  <si>
    <t xml:space="preserve">Перечень главных распорядителей средств местного бюджета </t>
  </si>
  <si>
    <t xml:space="preserve">на 2021 год </t>
  </si>
  <si>
    <t>№ п/п</t>
  </si>
  <si>
    <t>Код главы</t>
  </si>
  <si>
    <t>Наименование</t>
  </si>
  <si>
    <t>1.</t>
  </si>
  <si>
    <t>Администрация  Черкасского  сельсовета</t>
  </si>
  <si>
    <t>Приложение 3</t>
  </si>
  <si>
    <t>к решению Совета депутатов</t>
  </si>
  <si>
    <t>Черкасского сельсовета</t>
  </si>
  <si>
    <t xml:space="preserve">от 24 ноября 2020 года № 11  </t>
  </si>
  <si>
    <t xml:space="preserve">                 </t>
  </si>
  <si>
    <t xml:space="preserve">Перечень главных администраторов (администраторов) доходов бюджета Черкасского сельсовета на 2021 год </t>
  </si>
  <si>
    <t>ГАДБ</t>
  </si>
  <si>
    <t>КД</t>
  </si>
  <si>
    <t xml:space="preserve">Администрация Черкасского сельсовета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</si>
  <si>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</si>
  <si>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</si>
  <si>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</si>
  <si>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</si>
  <si>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</si>
  <si>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</si>
  <si>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</si>
  <si>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</si>
  <si>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</si>
  <si>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</si>
  <si>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</si>
  <si>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</si>
  <si>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</si>
  <si>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</si>
  <si>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</si>
  <si>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</si>
  <si>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</si>
  <si>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</si>
  <si>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</si>
  <si>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</si>
  <si>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</si>
  <si>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</si>
  <si>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</si>
  <si>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</si>
  <si>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</si>
  <si>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поселений</t>
  </si>
  <si>
    <t>2 02 15001 10 0000 150</t>
  </si>
  <si>
    <t>Дотации бюджетам поселений на выравнивание бюджетной обеспеченности</t>
  </si>
  <si>
    <t>2 02 15002 10 0000 150</t>
  </si>
  <si>
    <t>Дотации бюджетам поселений на поддержку мер по обеспечению сбалансированности бюджетов</t>
  </si>
  <si>
    <t>2 02 35930 10 0000 150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</si>
  <si>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</si>
  <si>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</si>
  <si>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</si>
  <si>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2 02 27576 10 0000 150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</si>
  <si>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</si>
  <si>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2 02 49999 10 0000 150</t>
  </si>
  <si>
    <t>Прочие межбюджетные трансферты, передаваемые бюджетам сельских  поселений</t>
  </si>
  <si>
    <t xml:space="preserve">2 07 05030 10 0000 180    </t>
  </si>
  <si>
    <t>Прочие безвозмездные поступления в бюджеты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</si>
  <si>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</si>
  <si>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</si>
  <si>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Приложение 4</t>
  </si>
  <si>
    <t xml:space="preserve">                                                                                                 к решению Совета депутатов</t>
  </si>
  <si>
    <t xml:space="preserve">Черкасского сельсовета   </t>
  </si>
  <si>
    <t xml:space="preserve">                                                                                                 от 24 ноября 2020 года  № 11</t>
  </si>
  <si>
    <t>Перечень главных администраторов источников финансирования дефицита бюджета Черкасского сельсовета на 2021 год и на плановый период 2022 и 2023 годов</t>
  </si>
  <si>
    <t>Код группы, подгруппы, статьи и вида источников</t>
  </si>
  <si>
    <t>00 00 00 00 00 0000 000</t>
  </si>
  <si>
    <t>Администрация Черкасского сельсовета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</si>
  <si>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</si>
  <si>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</si>
  <si>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</si>
  <si>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</si>
  <si>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</si>
  <si>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</si>
  <si>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</si>
  <si>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</si>
  <si>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</si>
  <si>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</si>
  <si>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</si>
  <si>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</si>
  <si>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</si>
  <si>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</si>
  <si>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</si>
  <si>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</si>
  <si>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</si>
  <si>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Всего доходов и безвозмездные перечисления</t>
  </si>
  <si>
    <t>Итого внутренние обороты</t>
  </si>
  <si>
    <t>Прочие безвозмездные поступления учреждениям, находящимся в ведении органов местного самоуправления поселений</t>
  </si>
  <si>
    <t>3 03 99050 10 0000 180</t>
  </si>
  <si>
    <t>Прочие безвозмездные поступления</t>
  </si>
  <si>
    <t>3 03 99000 00 0000 180</t>
  </si>
  <si>
    <t>БЕЗВОЗМЕЗДНЫЕ ПОСТУПЛЕНИЯ ОТ ПРЕДПРИНИМАТЕЛЬСКОЙ И ИНОЙ ПРИНОСЯЩЕЙ ДОХОД ДЕЯТЕЛЬНОСТИ</t>
  </si>
  <si>
    <t>3 03 00000 00 0000 000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</si>
  <si>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</si>
  <si>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3 02 02050 10 0000 440</t>
  </si>
  <si>
    <t>Доходы от продажи товаров</t>
  </si>
  <si>
    <t>3 02 02000 00 0000 440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</si>
  <si>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</si>
  <si>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3 02 01050 10 0000 130</t>
  </si>
  <si>
    <t>Доходы от продажи услуг</t>
  </si>
  <si>
    <t>3 02 01000 00 0000 130</t>
  </si>
  <si>
    <t>РЫНОЧНЫЕ ПРОДАЖИ ТОВАРОВ И УСЛУГ</t>
  </si>
  <si>
    <t>3 02 00000 00 0000 000</t>
  </si>
  <si>
    <t>ДОХОДЫ ОТ ПРЕДПРИНИМАТЕЛЬСКОЙ И ИНОЙ ПРИНОСЯЩЕЙ ДОХОД ДЕЯТЕЛЬНОСТИ</t>
  </si>
  <si>
    <t>3 00 00000 00 0000 000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</si>
  <si>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</si>
  <si>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</si>
  <si>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2 02 49999 00 0000 150</t>
  </si>
  <si>
    <t>Иные межбюджетные трансферты</t>
  </si>
  <si>
    <t>2 02 40000 00 0000 150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</si>
  <si>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</si>
  <si>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</si>
  <si>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</si>
  <si>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Субвенции бюджетам бюджетной системы Российской Федерации </t>
  </si>
  <si>
    <t>2 02 30000 00 0000 150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</si>
  <si>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</si>
  <si>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2 02 27576 00 0000 150</t>
  </si>
  <si>
    <t>Субсидии бюджетам бюджетной системы Российской Федерации (межбюджетные субсидии)</t>
  </si>
  <si>
    <t>2 02 00000 00 0000 150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</si>
  <si>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</si>
  <si>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</si>
  <si>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</t>
  </si>
  <si>
    <t>2 02 16001 00 0000 150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</si>
  <si>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</si>
  <si>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</si>
  <si>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</si>
  <si>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</si>
  <si>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</si>
  <si>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</si>
  <si>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</si>
  <si>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</si>
  <si>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</si>
  <si>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1 14 06014 10 0000 430</t>
  </si>
  <si>
    <t>ДОХОДЫ ОТ ПРОДАЖИ МАТЕРИАЛЬНЫХ И НЕМАТЕРИАЛЬНЫХ АКТИВОВ</t>
  </si>
  <si>
    <t>1 14 00000 00 0000 000</t>
  </si>
  <si>
    <t>Доходы от сдачи в аренду имущества, находящегося в оперативном управлении органовуправления сельских поселений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</si>
  <si>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</si>
  <si>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</si>
  <si>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</si>
  <si>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</si>
  <si>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</si>
  <si>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</si>
  <si>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</si>
  <si>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</si>
  <si>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физическиз лиц,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</si>
  <si>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</si>
  <si>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</si>
  <si>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</si>
  <si>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</si>
  <si>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</si>
  <si>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</si>
  <si>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</si>
  <si>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</si>
  <si>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</si>
  <si>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</si>
  <si>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</si>
  <si>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</si>
  <si>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</si>
  <si>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</si>
  <si>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</si>
  <si>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</si>
  <si>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</si>
  <si>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</si>
  <si>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1 06 01030 10 000 110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</si>
  <si>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</si>
  <si>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</si>
  <si>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</si>
  <si>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</si>
  <si>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</si>
  <si>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</si>
  <si>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</si>
  <si>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</si>
  <si>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</si>
  <si>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</si>
  <si>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налогоплательщиков,выбравших в качестве объекта налогообложения доходы</t>
  </si>
  <si>
    <t>1 05 01011 01 1000 110</t>
  </si>
  <si>
    <t>1 05 01011 01 0000 110</t>
  </si>
  <si>
    <t>1 05 01010 01 0000 110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</si>
  <si>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</si>
  <si>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</si>
  <si>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</si>
  <si>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</si>
  <si>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</si>
  <si>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</si>
  <si>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</si>
  <si>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</si>
  <si>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</si>
  <si>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</si>
  <si>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</si>
  <si>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</si>
  <si>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</si>
  <si>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</si>
  <si>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</si>
  <si>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</si>
  <si>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</si>
  <si>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</si>
  <si>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</si>
  <si>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</si>
  <si>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</si>
  <si>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</si>
  <si>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УСЛУГИ),РЕАЛИЗУЕМЫЕ НА ТЕРРИТОРИИ РОССИЙСКОЙ ФЕДЕРАЦИИ</t>
  </si>
  <si>
    <t>1 03 00000 00 0000 000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</si>
  <si>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</si>
  <si>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2 01 02030 01 1000 110</t>
  </si>
  <si>
    <t>Налог на доходы физических лиц с доходов, полученных физическими лицами в соответствии со статьев 228 Налогового кодекса Российской Федерации</t>
  </si>
  <si>
    <t>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</si>
  <si>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</si>
  <si>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</si>
  <si>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</si>
  <si>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</si>
  <si>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</si>
  <si>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</si>
  <si>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</si>
  <si>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</si>
  <si>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</si>
  <si>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кода дохода бюджета</t>
  </si>
  <si>
    <t>Код бюджетной классификации Российской Федерации</t>
  </si>
  <si>
    <t>Поступление доходов в местный бюджет по кодам видов доходов, подвидов доходов на 2021 год и на плановый период 2022, 2023 годов</t>
  </si>
  <si>
    <t xml:space="preserve">                                                                            </t>
  </si>
  <si>
    <t xml:space="preserve">Черкасского сельсовета </t>
  </si>
  <si>
    <t xml:space="preserve">                                                                                                  </t>
  </si>
  <si>
    <t xml:space="preserve">                                                                 </t>
  </si>
  <si>
    <t>Приложение 5</t>
  </si>
  <si>
    <t xml:space="preserve">                                                           </t>
  </si>
  <si>
    <t>х</t>
  </si>
  <si>
    <t>ИТОГО РАСХОДОВ:</t>
  </si>
  <si>
    <t xml:space="preserve">Пенсионное обеспечение </t>
  </si>
  <si>
    <t>СОЦИАЛЬНАЯ ПОЛИТИКА</t>
  </si>
  <si>
    <t xml:space="preserve">Культура 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</si>
  <si>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</si>
  <si>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</si>
  <si>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</si>
  <si>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</si>
  <si>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</si>
  <si>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</si>
  <si>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</si>
  <si>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</si>
  <si>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</si>
  <si>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</si>
  <si>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</si>
  <si>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</si>
  <si>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</si>
  <si>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</si>
  <si>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</si>
  <si>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</si>
  <si>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Фукционирование высшего должностного лица субъекта Российской Федерации и муниципального образования</t>
  </si>
  <si>
    <t xml:space="preserve">ОБЩЕГОСУДАРСТВЕННЫЕ ВОПРОСЫ </t>
  </si>
  <si>
    <t>принадлеж</t>
  </si>
  <si>
    <t>ЭКР</t>
  </si>
  <si>
    <t>ПР</t>
  </si>
  <si>
    <t>РЗ</t>
  </si>
  <si>
    <t>Раздел, подраздел</t>
  </si>
  <si>
    <t>Наименование расходов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</si>
  <si>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</si>
  <si>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от  24 ноября 2020 года № 11</t>
  </si>
  <si>
    <t>Приложение № 6</t>
  </si>
  <si>
    <t/>
  </si>
  <si>
    <t>ИТОГО ПО РАЗДЕЛАМ РАСХОДОВ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</si>
  <si>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</si>
  <si>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</si>
  <si>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</si>
  <si>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</si>
  <si>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Пенсионное обеспечение</t>
  </si>
  <si>
    <t>Социальная политика</t>
  </si>
  <si>
    <t>240</t>
  </si>
  <si>
    <t>Иные закупки товаров, работ и услуг для государственных (муниципальных) нужд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</si>
  <si>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</si>
  <si>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</si>
  <si>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Подпрограмма "Развитие культуры на территории муниципального образования Черкасский сельсовет"</t>
  </si>
  <si>
    <t>Культура</t>
  </si>
  <si>
    <t>67900L5761</t>
  </si>
  <si>
    <t>67900L5760</t>
  </si>
  <si>
    <t>Обеспечение комплексного развития сельских территорий</t>
  </si>
  <si>
    <t>Подпрограмма "Комплексное развитие сельских территорий"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</si>
  <si>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</si>
  <si>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</si>
  <si>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</si>
  <si>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"Развитие дорожного хозяйства на территории муниципального образования Черкасский сельсовет"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</si>
  <si>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</si>
  <si>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</si>
  <si>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</si>
  <si>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</si>
  <si>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Черкасский сельсовет"</t>
  </si>
  <si>
    <t>120</t>
  </si>
  <si>
    <t>Расходы на выплаты персоналу государственных (муниципальных) органов</t>
  </si>
  <si>
    <t>Ведение первичного воинского учета на территориях, где отсутствуют военные комиссариаты</t>
  </si>
  <si>
    <t>Подпрограмма "Обеспечение осуществления части, переданных органами власти другого уровня, полномочий"</t>
  </si>
  <si>
    <t>Уплата налогов, сборов и ины платежей</t>
  </si>
  <si>
    <t>Членские взносы совет (ассоциации) муниципальных образований</t>
  </si>
  <si>
    <t>Непрограмное направление расходов (непрограмные мероприятия)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</si>
  <si>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</si>
  <si>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</si>
  <si>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проведение выборов и референдума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</si>
  <si>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</si>
  <si>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</si>
  <si>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</si>
  <si>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</si>
  <si>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</si>
  <si>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</si>
  <si>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</si>
  <si>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</si>
  <si>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</si>
  <si>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</si>
  <si>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Подпрогамма "Осуществление деятельности аппарата управления"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</si>
  <si>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</si>
  <si>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</si>
  <si>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</si>
  <si>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</si>
  <si>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</si>
  <si>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</si>
  <si>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</si>
  <si>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</si>
  <si>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ПЗ</t>
  </si>
  <si>
    <t>КФСР</t>
  </si>
  <si>
    <t>Распределение бюджетных ассигнований местного бюджета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</si>
  <si>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>Приложение № 7</t>
  </si>
  <si>
    <t>Приложение № 8</t>
  </si>
  <si>
    <t xml:space="preserve">к решению совета депутатов </t>
  </si>
  <si>
    <t>Черкасского сельсовета от 24 ноября 2020 года № 11</t>
  </si>
  <si>
    <t>Ведомственная структура расходов местного бюджета на 2021 год и плановый период 2022-2023г.г.</t>
  </si>
  <si>
    <t>ВЕД</t>
  </si>
  <si>
    <t>ЦСР</t>
  </si>
  <si>
    <t>ВР</t>
  </si>
  <si>
    <t>Администрация МО Черкасский сельсовет</t>
  </si>
  <si>
    <t>Муниципальная программа "Реализация муниципальной политики на территории муниципального образования Черкасский сельсовет" Саракташского района Оренбургской области на 2018-2024 годы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</si>
  <si>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</si>
  <si>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</si>
  <si>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годы"</t>
  </si>
  <si>
    <t>Подпрограмма "Осуществление деятельности аппарата управления"</t>
  </si>
  <si>
    <t>Прочая закупка товаров, работ и услуг для государственных (муниципальных) нужд</t>
  </si>
  <si>
    <t>Закупка энергетических ресурсов</t>
  </si>
  <si>
    <t>Уплата налогов на имущество организаций и земельного налога</t>
  </si>
  <si>
    <t>Уплата иных платежей</t>
  </si>
  <si>
    <t>Обеспечение деятельности финансовых, налоговых органов и органов финансового (финансово-бюджетного) надзора</t>
  </si>
  <si>
    <t>Подпрограмма "Осуществление деятельности аппарата управления "</t>
  </si>
  <si>
    <t xml:space="preserve">Другие общегосударственные вопросы </t>
  </si>
  <si>
    <t>Непрограмное направление расходов (непрограммные мероприятия)</t>
  </si>
  <si>
    <t>Членские взносы в Совет (ассоциации) муниципаьных образований</t>
  </si>
  <si>
    <t>Осуществление первичного воинского учета на территориях, где отсутствуют военные комиссариаты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</si>
  <si>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</si>
  <si>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Финансовое обеспечение мероприятий по благоустройству территории муниципального образования поселения</t>
  </si>
  <si>
    <t>67900L5762</t>
  </si>
  <si>
    <t>67900L5763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</si>
  <si>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</si>
  <si>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</si>
  <si>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Подпрограмма "Обеспечение деятельности аппарата управления"</t>
  </si>
  <si>
    <t>Иные пенсии социальные доплатык пенсиям</t>
  </si>
  <si>
    <t>ИТОГО РАСХОДОВ</t>
  </si>
  <si>
    <t>Приложение № 9</t>
  </si>
  <si>
    <t>Черкасского совета</t>
  </si>
  <si>
    <t>РАСПРЕДЕЛЕНИЕ БЮДЖЕТНЫХ АССИГНОВАНИЙ МЕСТНОГО БЮДЖЕТА ПО ЦЕЛЕВЫМ СТАТЬЯМ, МУНИЦИПАЛЬНЫМ ПРОГРАММАМ ЧЕРКАССКОГО 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</si>
  <si>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тыс.рублей</t>
  </si>
  <si>
    <t>на 2021 год</t>
  </si>
  <si>
    <t>на 2022 год</t>
  </si>
  <si>
    <t>Условно утвержденные расходы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</si>
  <si>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2020-2024 годы"</t>
  </si>
  <si>
    <t>Иные межбюджетные выплаты</t>
  </si>
  <si>
    <t>ИТОГО</t>
  </si>
  <si>
    <t>Всего:</t>
  </si>
  <si>
    <t>Расходы на оплату коммунальных услуг учреждений, включая автономные и бюджетные учреждения (тыс. рублей)</t>
  </si>
  <si>
    <t>работники учреждений и организаций</t>
  </si>
  <si>
    <t>иные работники ОМСУ</t>
  </si>
  <si>
    <t>муниципальные служащие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</si>
  <si>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</si>
  <si>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2.5</t>
  </si>
  <si>
    <t>работники учреждений, не вошедшие в категории, поименованные в указах Президента Российской Федерации от 07.05.2012</t>
  </si>
  <si>
    <t>2.4</t>
  </si>
  <si>
    <t>в сфере физической культуры и спорта</t>
  </si>
  <si>
    <t>в сфере образования</t>
  </si>
  <si>
    <t>в сфере культуры</t>
  </si>
  <si>
    <t>итого работников дополнительного образования</t>
  </si>
  <si>
    <t>2.3.2</t>
  </si>
  <si>
    <t>в сфере архивов</t>
  </si>
  <si>
    <t>итого работников учреждений культуры</t>
  </si>
  <si>
    <t>2.3.1</t>
  </si>
  <si>
    <t>работники бюджетной сферы, поименованные в указах Президента Российской Федерации от 07.05.2012</t>
  </si>
  <si>
    <t>2.3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</si>
  <si>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</si>
  <si>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2.2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</si>
  <si>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</si>
  <si>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2.1</t>
  </si>
  <si>
    <t>Численность, в т.ч.:</t>
  </si>
  <si>
    <t>2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</si>
  <si>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</si>
  <si>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1.5</t>
  </si>
  <si>
    <t>1.4</t>
  </si>
  <si>
    <t>1.3.2</t>
  </si>
  <si>
    <t>1.3.1</t>
  </si>
  <si>
    <t>работники бюджетной сферы, поименованные в указах Президента Российской Федерации от 07.05.2012, в том числе:</t>
  </si>
  <si>
    <t>1.3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</si>
  <si>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</si>
  <si>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</si>
  <si>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</si>
  <si>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1.1</t>
  </si>
  <si>
    <t>Расходы на оплату труда с начислениями (тыс. рублей), в том числе:</t>
  </si>
  <si>
    <t xml:space="preserve">2021 год 
</t>
  </si>
  <si>
    <t>№ 
п/п</t>
  </si>
  <si>
    <t xml:space="preserve">Основные параметры первоочередных расходов бюджета на 2021 год 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</si>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</sst>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8" formatCode="0;[Red]0"/>
    <numFmt numFmtId="169" formatCode="#,##0.00;[Red]\-#,##0.00;0.00"/>
    <numFmt numFmtId="170" formatCode="000"/>
    <numFmt numFmtId="171" formatCode="00"/>
    <numFmt numFmtId="172" formatCode="0000"/>
    <numFmt numFmtId="173" formatCode="0.00;[Red]0.00"/>
    <numFmt numFmtId="174" formatCode="0000000000"/>
    <numFmt numFmtId="175" formatCode="000000"/>
    <numFmt numFmtId="176" formatCode="0000000"/>
    <numFmt numFmtId="181" formatCode="#,##0.00_ ;[Red]\-#,##0.00\ "/>
    <numFmt numFmtId="182" formatCode="_-* #,##0.00_р_._-;\-* #,##0.00_р_._-;_-* &quot;-&quot;??_р_._-;_-@_-"/>
    <numFmt numFmtId="183" formatCode="_-* #,##0.0_р_._-;\-* #,##0.0_р_._-;_-* &quot;-&quot;??_р_._-;_-@_-"/>
    <numFmt numFmtId="184" formatCode="#,##0.0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182" fontId="43" fillId="0" borderId="0" applyFont="0" applyFill="0" applyBorder="0" applyAlignment="0" applyProtection="0"/>
  </cellStyleXfs>
  <cellXfs count="64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ill="1"/>
    <xf numFmtId="3" fontId="7" fillId="0" borderId="0" xfId="0" applyNumberFormat="1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168" fontId="7" fillId="2" borderId="1" xfId="0" applyNumberFormat="1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5" fillId="2" borderId="11" xfId="0" applyFont="1" applyFill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wrapText="1"/>
    </xf>
    <xf numFmtId="1" fontId="12" fillId="0" borderId="8" xfId="0" applyNumberFormat="1" applyFont="1" applyBorder="1" applyAlignment="1">
      <alignment horizontal="center" wrapText="1"/>
    </xf>
    <xf numFmtId="1" fontId="12" fillId="0" borderId="1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1"/>
    <xf numFmtId="0" fontId="3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19" fillId="0" borderId="12" xfId="1" applyNumberFormat="1" applyFont="1" applyFill="1" applyBorder="1" applyAlignment="1" applyProtection="1">
      <protection hidden="1"/>
    </xf>
    <xf numFmtId="4" fontId="19" fillId="0" borderId="13" xfId="1" applyNumberFormat="1" applyFont="1" applyFill="1" applyBorder="1" applyAlignment="1" applyProtection="1">
      <protection hidden="1"/>
    </xf>
    <xf numFmtId="0" fontId="19" fillId="0" borderId="13" xfId="1" applyNumberFormat="1" applyFont="1" applyFill="1" applyBorder="1" applyAlignment="1" applyProtection="1">
      <protection hidden="1"/>
    </xf>
    <xf numFmtId="0" fontId="19" fillId="0" borderId="13" xfId="1" applyNumberFormat="1" applyFont="1" applyFill="1" applyBorder="1" applyAlignment="1" applyProtection="1">
      <alignment horizontal="center"/>
      <protection hidden="1"/>
    </xf>
    <xf numFmtId="0" fontId="19" fillId="0" borderId="14" xfId="1" applyNumberFormat="1" applyFont="1" applyFill="1" applyBorder="1" applyAlignment="1" applyProtection="1">
      <alignment horizontal="center"/>
      <protection hidden="1"/>
    </xf>
    <xf numFmtId="0" fontId="19" fillId="0" borderId="15" xfId="1" applyNumberFormat="1" applyFont="1" applyFill="1" applyBorder="1" applyAlignment="1" applyProtection="1">
      <alignment horizontal="center"/>
      <protection hidden="1"/>
    </xf>
    <xf numFmtId="0" fontId="19" fillId="0" borderId="16" xfId="1" applyNumberFormat="1" applyFont="1" applyFill="1" applyBorder="1" applyAlignment="1" applyProtection="1">
      <alignment horizontal="center"/>
      <protection hidden="1"/>
    </xf>
    <xf numFmtId="169" fontId="9" fillId="0" borderId="17" xfId="1" applyNumberFormat="1" applyFont="1" applyFill="1" applyBorder="1" applyAlignment="1" applyProtection="1">
      <protection hidden="1"/>
    </xf>
    <xf numFmtId="169" fontId="9" fillId="0" borderId="18" xfId="1" applyNumberFormat="1" applyFont="1" applyFill="1" applyBorder="1" applyAlignment="1" applyProtection="1">
      <protection hidden="1"/>
    </xf>
    <xf numFmtId="170" fontId="9" fillId="0" borderId="18" xfId="1" applyNumberFormat="1" applyFont="1" applyFill="1" applyBorder="1" applyAlignment="1" applyProtection="1">
      <alignment horizontal="center"/>
      <protection hidden="1"/>
    </xf>
    <xf numFmtId="170" fontId="9" fillId="0" borderId="1" xfId="1" applyNumberFormat="1" applyFont="1" applyFill="1" applyBorder="1" applyAlignment="1" applyProtection="1">
      <alignment horizontal="center"/>
      <protection hidden="1"/>
    </xf>
    <xf numFmtId="171" fontId="9" fillId="0" borderId="18" xfId="1" applyNumberFormat="1" applyFont="1" applyFill="1" applyBorder="1" applyAlignment="1" applyProtection="1">
      <alignment horizontal="center"/>
      <protection hidden="1"/>
    </xf>
    <xf numFmtId="170" fontId="9" fillId="0" borderId="19" xfId="1" applyNumberFormat="1" applyFont="1" applyFill="1" applyBorder="1" applyAlignment="1" applyProtection="1">
      <alignment horizontal="left" vertical="distributed" wrapText="1"/>
      <protection hidden="1"/>
    </xf>
    <xf numFmtId="169" fontId="19" fillId="0" borderId="17" xfId="1" applyNumberFormat="1" applyFont="1" applyFill="1" applyBorder="1" applyAlignment="1" applyProtection="1">
      <protection hidden="1"/>
    </xf>
    <xf numFmtId="169" fontId="19" fillId="0" borderId="18" xfId="1" applyNumberFormat="1" applyFont="1" applyFill="1" applyBorder="1" applyAlignment="1" applyProtection="1">
      <protection hidden="1"/>
    </xf>
    <xf numFmtId="170" fontId="19" fillId="0" borderId="18" xfId="1" applyNumberFormat="1" applyFont="1" applyFill="1" applyBorder="1" applyAlignment="1" applyProtection="1">
      <alignment horizontal="center"/>
      <protection hidden="1"/>
    </xf>
    <xf numFmtId="170" fontId="19" fillId="0" borderId="1" xfId="1" applyNumberFormat="1" applyFont="1" applyFill="1" applyBorder="1" applyAlignment="1" applyProtection="1">
      <alignment horizontal="center"/>
      <protection hidden="1"/>
    </xf>
    <xf numFmtId="171" fontId="19" fillId="0" borderId="18" xfId="1" applyNumberFormat="1" applyFont="1" applyFill="1" applyBorder="1" applyAlignment="1" applyProtection="1">
      <alignment horizontal="center"/>
      <protection hidden="1"/>
    </xf>
    <xf numFmtId="170" fontId="19" fillId="0" borderId="19" xfId="1" applyNumberFormat="1" applyFont="1" applyFill="1" applyBorder="1" applyAlignment="1" applyProtection="1">
      <alignment horizontal="left" vertical="distributed" wrapText="1"/>
      <protection hidden="1"/>
    </xf>
    <xf numFmtId="0" fontId="20" fillId="0" borderId="0" xfId="1" applyFont="1"/>
    <xf numFmtId="170" fontId="9" fillId="0" borderId="20" xfId="1" applyNumberFormat="1" applyFont="1" applyFill="1" applyBorder="1" applyAlignment="1" applyProtection="1">
      <alignment horizontal="left" vertical="distributed" wrapText="1"/>
      <protection hidden="1"/>
    </xf>
    <xf numFmtId="170" fontId="9" fillId="0" borderId="21" xfId="1" applyNumberFormat="1" applyFont="1" applyFill="1" applyBorder="1" applyAlignment="1" applyProtection="1">
      <alignment horizontal="left" vertical="distributed" wrapText="1"/>
      <protection hidden="1"/>
    </xf>
    <xf numFmtId="170" fontId="9" fillId="0" borderId="22" xfId="1" applyNumberFormat="1" applyFont="1" applyFill="1" applyBorder="1" applyAlignment="1" applyProtection="1">
      <alignment horizontal="left" vertical="distributed" wrapText="1"/>
      <protection hidden="1"/>
    </xf>
    <xf numFmtId="170" fontId="19" fillId="0" borderId="20" xfId="1" applyNumberFormat="1" applyFont="1" applyFill="1" applyBorder="1" applyAlignment="1" applyProtection="1">
      <alignment horizontal="left" vertical="distributed" wrapText="1"/>
      <protection hidden="1"/>
    </xf>
    <xf numFmtId="170" fontId="19" fillId="0" borderId="21" xfId="1" applyNumberFormat="1" applyFont="1" applyFill="1" applyBorder="1" applyAlignment="1" applyProtection="1">
      <alignment horizontal="left" vertical="distributed" wrapText="1"/>
      <protection hidden="1"/>
    </xf>
    <xf numFmtId="170" fontId="19" fillId="0" borderId="22" xfId="1" applyNumberFormat="1" applyFont="1" applyFill="1" applyBorder="1" applyAlignment="1" applyProtection="1">
      <alignment horizontal="left" vertical="distributed" wrapText="1"/>
      <protection hidden="1"/>
    </xf>
    <xf numFmtId="171" fontId="9" fillId="0" borderId="1" xfId="1" applyNumberFormat="1" applyFont="1" applyFill="1" applyBorder="1" applyAlignment="1" applyProtection="1">
      <alignment horizontal="center"/>
      <protection hidden="1"/>
    </xf>
    <xf numFmtId="169" fontId="9" fillId="0" borderId="1" xfId="1" applyNumberFormat="1" applyFont="1" applyFill="1" applyBorder="1" applyAlignment="1" applyProtection="1">
      <protection hidden="1"/>
    </xf>
    <xf numFmtId="169" fontId="19" fillId="0" borderId="23" xfId="1" applyNumberFormat="1" applyFont="1" applyFill="1" applyBorder="1" applyAlignment="1" applyProtection="1">
      <protection hidden="1"/>
    </xf>
    <xf numFmtId="169" fontId="19" fillId="0" borderId="24" xfId="1" applyNumberFormat="1" applyFont="1" applyFill="1" applyBorder="1" applyAlignment="1" applyProtection="1">
      <protection hidden="1"/>
    </xf>
    <xf numFmtId="170" fontId="19" fillId="0" borderId="24" xfId="1" applyNumberFormat="1" applyFont="1" applyFill="1" applyBorder="1" applyAlignment="1" applyProtection="1">
      <alignment horizontal="center"/>
      <protection hidden="1"/>
    </xf>
    <xf numFmtId="170" fontId="19" fillId="0" borderId="25" xfId="1" applyNumberFormat="1" applyFont="1" applyFill="1" applyBorder="1" applyAlignment="1" applyProtection="1">
      <alignment horizontal="center"/>
      <protection hidden="1"/>
    </xf>
    <xf numFmtId="171" fontId="19" fillId="0" borderId="24" xfId="1" applyNumberFormat="1" applyFont="1" applyFill="1" applyBorder="1" applyAlignment="1" applyProtection="1">
      <alignment horizontal="center"/>
      <protection hidden="1"/>
    </xf>
    <xf numFmtId="171" fontId="19" fillId="0" borderId="26" xfId="1" applyNumberFormat="1" applyFont="1" applyFill="1" applyBorder="1" applyAlignment="1" applyProtection="1">
      <alignment horizontal="center"/>
      <protection hidden="1"/>
    </xf>
    <xf numFmtId="170" fontId="19" fillId="0" borderId="27" xfId="1" applyNumberFormat="1" applyFont="1" applyFill="1" applyBorder="1" applyAlignment="1" applyProtection="1">
      <alignment horizontal="left" vertical="distributed" wrapText="1"/>
      <protection hidden="1"/>
    </xf>
    <xf numFmtId="170" fontId="19" fillId="0" borderId="28" xfId="1" applyNumberFormat="1" applyFont="1" applyFill="1" applyBorder="1" applyAlignment="1" applyProtection="1">
      <alignment horizontal="left" vertical="distributed" wrapText="1"/>
      <protection hidden="1"/>
    </xf>
    <xf numFmtId="0" fontId="19" fillId="0" borderId="12" xfId="1" applyNumberFormat="1" applyFont="1" applyFill="1" applyBorder="1" applyAlignment="1" applyProtection="1">
      <alignment horizontal="center" vertical="center"/>
      <protection hidden="1"/>
    </xf>
    <xf numFmtId="0" fontId="19" fillId="0" borderId="13" xfId="1" applyNumberFormat="1" applyFont="1" applyFill="1" applyBorder="1" applyAlignment="1" applyProtection="1">
      <alignment horizontal="center" vertical="center"/>
      <protection hidden="1"/>
    </xf>
    <xf numFmtId="0" fontId="19" fillId="0" borderId="29" xfId="1" applyNumberFormat="1" applyFont="1" applyFill="1" applyBorder="1" applyAlignment="1" applyProtection="1">
      <alignment horizontal="center" vertical="center"/>
      <protection hidden="1"/>
    </xf>
    <xf numFmtId="0" fontId="1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1" applyNumberFormat="1" applyFont="1" applyFill="1" applyBorder="1" applyAlignment="1" applyProtection="1">
      <alignment horizontal="center" vertical="center"/>
      <protection hidden="1"/>
    </xf>
    <xf numFmtId="0" fontId="19" fillId="0" borderId="3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20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distributed"/>
      <protection hidden="1"/>
    </xf>
    <xf numFmtId="169" fontId="3" fillId="0" borderId="0" xfId="1" applyNumberFormat="1" applyFont="1" applyFill="1" applyAlignment="1" applyProtection="1">
      <protection hidden="1"/>
    </xf>
    <xf numFmtId="170" fontId="4" fillId="0" borderId="0" xfId="1" applyNumberFormat="1" applyFont="1" applyFill="1" applyAlignment="1" applyProtection="1">
      <protection hidden="1"/>
    </xf>
    <xf numFmtId="172" fontId="4" fillId="0" borderId="0" xfId="1" applyNumberFormat="1" applyFont="1" applyFill="1" applyAlignment="1" applyProtection="1">
      <protection hidden="1"/>
    </xf>
    <xf numFmtId="169" fontId="9" fillId="0" borderId="0" xfId="2" applyNumberFormat="1" applyFont="1" applyFill="1" applyAlignment="1" applyProtection="1">
      <protection hidden="1"/>
    </xf>
    <xf numFmtId="0" fontId="9" fillId="0" borderId="0" xfId="2" applyNumberFormat="1" applyFont="1" applyFill="1" applyAlignment="1" applyProtection="1">
      <protection hidden="1"/>
    </xf>
    <xf numFmtId="0" fontId="9" fillId="0" borderId="0" xfId="1" applyFont="1" applyAlignment="1" applyProtection="1">
      <alignment horizontal="left"/>
      <protection hidden="1"/>
    </xf>
    <xf numFmtId="173" fontId="5" fillId="0" borderId="0" xfId="1" applyNumberFormat="1"/>
    <xf numFmtId="0" fontId="5" fillId="0" borderId="0" xfId="1" applyAlignment="1">
      <alignment horizontal="right"/>
    </xf>
    <xf numFmtId="0" fontId="5" fillId="0" borderId="0" xfId="1" applyFill="1" applyAlignment="1">
      <alignment horizontal="right"/>
    </xf>
    <xf numFmtId="0" fontId="5" fillId="0" borderId="0" xfId="1" applyAlignment="1">
      <alignment horizontal="justify" vertical="justify"/>
    </xf>
    <xf numFmtId="0" fontId="21" fillId="0" borderId="0" xfId="1" applyNumberFormat="1" applyFont="1" applyFill="1" applyAlignment="1" applyProtection="1">
      <protection hidden="1"/>
    </xf>
    <xf numFmtId="4" fontId="22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0" fontId="22" fillId="0" borderId="1" xfId="1" applyNumberFormat="1" applyFont="1" applyFill="1" applyBorder="1" applyAlignment="1" applyProtection="1">
      <alignment horizontal="right"/>
      <protection hidden="1"/>
    </xf>
    <xf numFmtId="174" fontId="21" fillId="0" borderId="1" xfId="1" applyNumberFormat="1" applyFont="1" applyFill="1" applyBorder="1" applyAlignment="1" applyProtection="1">
      <alignment horizontal="right"/>
      <protection hidden="1"/>
    </xf>
    <xf numFmtId="0" fontId="22" fillId="0" borderId="1" xfId="1" applyNumberFormat="1" applyFont="1" applyFill="1" applyBorder="1" applyAlignment="1" applyProtection="1">
      <protection hidden="1"/>
    </xf>
    <xf numFmtId="0" fontId="22" fillId="0" borderId="10" xfId="1" applyNumberFormat="1" applyFont="1" applyFill="1" applyBorder="1" applyAlignment="1" applyProtection="1">
      <alignment horizontal="center" vertical="justify"/>
      <protection hidden="1"/>
    </xf>
    <xf numFmtId="0" fontId="22" fillId="0" borderId="21" xfId="1" applyNumberFormat="1" applyFont="1" applyFill="1" applyBorder="1" applyAlignment="1" applyProtection="1">
      <alignment horizontal="center" vertical="justify"/>
      <protection hidden="1"/>
    </xf>
    <xf numFmtId="0" fontId="22" fillId="0" borderId="18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Alignment="1" applyProtection="1">
      <alignment horizontal="justify" vertical="justify"/>
      <protection hidden="1"/>
    </xf>
    <xf numFmtId="0" fontId="21" fillId="0" borderId="0" xfId="1" applyNumberFormat="1" applyFont="1" applyFill="1" applyBorder="1" applyAlignment="1" applyProtection="1">
      <protection hidden="1"/>
    </xf>
    <xf numFmtId="4" fontId="21" fillId="0" borderId="1" xfId="1" applyNumberFormat="1" applyFont="1" applyFill="1" applyBorder="1"/>
    <xf numFmtId="3" fontId="21" fillId="0" borderId="1" xfId="1" applyNumberFormat="1" applyFont="1" applyBorder="1"/>
    <xf numFmtId="4" fontId="21" fillId="0" borderId="1" xfId="1" applyNumberFormat="1" applyFont="1" applyFill="1" applyBorder="1" applyAlignment="1" applyProtection="1">
      <protection hidden="1"/>
    </xf>
    <xf numFmtId="0" fontId="22" fillId="0" borderId="1" xfId="1" applyFont="1" applyBorder="1"/>
    <xf numFmtId="170" fontId="21" fillId="0" borderId="1" xfId="1" applyNumberFormat="1" applyFont="1" applyBorder="1"/>
    <xf numFmtId="0" fontId="23" fillId="0" borderId="1" xfId="4" applyFont="1" applyBorder="1"/>
    <xf numFmtId="171" fontId="21" fillId="0" borderId="1" xfId="1" applyNumberFormat="1" applyFont="1" applyFill="1" applyBorder="1" applyAlignment="1" applyProtection="1">
      <protection hidden="1"/>
    </xf>
    <xf numFmtId="172" fontId="21" fillId="0" borderId="1" xfId="1" applyNumberFormat="1" applyFont="1" applyFill="1" applyBorder="1" applyAlignment="1" applyProtection="1">
      <protection hidden="1"/>
    </xf>
    <xf numFmtId="170" fontId="21" fillId="0" borderId="10" xfId="1" applyNumberFormat="1" applyFont="1" applyFill="1" applyBorder="1" applyAlignment="1" applyProtection="1">
      <alignment horizontal="left" vertical="justify" wrapText="1"/>
      <protection hidden="1"/>
    </xf>
    <xf numFmtId="170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170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Border="1" applyAlignment="1" applyProtection="1">
      <alignment horizontal="justify" vertical="justify"/>
      <protection hidden="1"/>
    </xf>
    <xf numFmtId="4" fontId="22" fillId="0" borderId="1" xfId="1" applyNumberFormat="1" applyFont="1" applyFill="1" applyBorder="1"/>
    <xf numFmtId="3" fontId="22" fillId="0" borderId="1" xfId="1" applyNumberFormat="1" applyFont="1" applyBorder="1"/>
    <xf numFmtId="170" fontId="22" fillId="0" borderId="1" xfId="1" applyNumberFormat="1" applyFont="1" applyBorder="1"/>
    <xf numFmtId="175" fontId="22" fillId="0" borderId="1" xfId="1" applyNumberFormat="1" applyFont="1" applyFill="1" applyBorder="1"/>
    <xf numFmtId="171" fontId="22" fillId="0" borderId="1" xfId="1" applyNumberFormat="1" applyFont="1" applyFill="1" applyBorder="1" applyAlignment="1" applyProtection="1">
      <protection hidden="1"/>
    </xf>
    <xf numFmtId="172" fontId="22" fillId="0" borderId="1" xfId="1" applyNumberFormat="1" applyFont="1" applyFill="1" applyBorder="1" applyAlignment="1" applyProtection="1">
      <protection hidden="1"/>
    </xf>
    <xf numFmtId="170" fontId="21" fillId="0" borderId="10" xfId="1" applyNumberFormat="1" applyFont="1" applyFill="1" applyBorder="1" applyAlignment="1" applyProtection="1">
      <alignment horizontal="left" vertical="justify" wrapText="1"/>
      <protection hidden="1"/>
    </xf>
    <xf numFmtId="170" fontId="21" fillId="0" borderId="21" xfId="1" applyNumberFormat="1" applyFont="1" applyFill="1" applyBorder="1" applyAlignment="1" applyProtection="1">
      <alignment horizontal="left" vertical="justify" wrapText="1"/>
      <protection hidden="1"/>
    </xf>
    <xf numFmtId="170" fontId="21" fillId="0" borderId="18" xfId="1" applyNumberFormat="1" applyFont="1" applyFill="1" applyBorder="1" applyAlignment="1" applyProtection="1">
      <alignment horizontal="left" vertical="justify" wrapText="1"/>
      <protection hidden="1"/>
    </xf>
    <xf numFmtId="174" fontId="22" fillId="0" borderId="1" xfId="1" applyNumberFormat="1" applyFont="1" applyFill="1" applyBorder="1"/>
    <xf numFmtId="172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10" xfId="1" applyNumberFormat="1" applyFont="1" applyFill="1" applyBorder="1" applyAlignment="1" applyProtection="1">
      <alignment horizontal="left" vertical="justify" wrapText="1"/>
      <protection hidden="1"/>
    </xf>
    <xf numFmtId="170" fontId="22" fillId="0" borderId="21" xfId="1" applyNumberFormat="1" applyFont="1" applyFill="1" applyBorder="1" applyAlignment="1" applyProtection="1">
      <alignment horizontal="left" vertical="justify" wrapText="1"/>
      <protection hidden="1"/>
    </xf>
    <xf numFmtId="170" fontId="22" fillId="0" borderId="10" xfId="1" applyNumberFormat="1" applyFont="1" applyFill="1" applyBorder="1" applyAlignment="1" applyProtection="1">
      <alignment horizontal="left" vertical="justify" wrapText="1"/>
      <protection hidden="1"/>
    </xf>
    <xf numFmtId="170" fontId="22" fillId="0" borderId="21" xfId="1" applyNumberFormat="1" applyFont="1" applyFill="1" applyBorder="1" applyAlignment="1" applyProtection="1">
      <alignment horizontal="left" vertical="justify" wrapText="1"/>
      <protection hidden="1"/>
    </xf>
    <xf numFmtId="170" fontId="22" fillId="0" borderId="18" xfId="1" applyNumberFormat="1" applyFont="1" applyFill="1" applyBorder="1" applyAlignment="1" applyProtection="1">
      <alignment horizontal="left" vertical="justify" wrapText="1"/>
      <protection hidden="1"/>
    </xf>
    <xf numFmtId="3" fontId="21" fillId="0" borderId="1" xfId="1" applyNumberFormat="1" applyFont="1" applyFill="1" applyBorder="1" applyAlignment="1" applyProtection="1">
      <protection hidden="1"/>
    </xf>
    <xf numFmtId="169" fontId="21" fillId="0" borderId="1" xfId="1" applyNumberFormat="1" applyFont="1" applyFill="1" applyBorder="1" applyAlignment="1" applyProtection="1">
      <protection hidden="1"/>
    </xf>
    <xf numFmtId="170" fontId="21" fillId="0" borderId="1" xfId="1" applyNumberFormat="1" applyFont="1" applyFill="1" applyBorder="1" applyAlignment="1" applyProtection="1">
      <alignment horizontal="right"/>
      <protection hidden="1"/>
    </xf>
    <xf numFmtId="176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2" fillId="0" borderId="32" xfId="1" applyNumberFormat="1" applyFont="1" applyFill="1" applyBorder="1" applyAlignment="1" applyProtection="1">
      <alignment horizontal="justify" vertical="justify" wrapText="1"/>
      <protection hidden="1"/>
    </xf>
    <xf numFmtId="172" fontId="22" fillId="0" borderId="33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6" xfId="1" applyBorder="1" applyAlignment="1" applyProtection="1">
      <alignment horizontal="justify" vertical="justify"/>
      <protection hidden="1"/>
    </xf>
    <xf numFmtId="176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2" fillId="0" borderId="34" xfId="1" applyNumberFormat="1" applyFont="1" applyFill="1" applyBorder="1" applyAlignment="1" applyProtection="1">
      <alignment horizontal="justify" vertical="justify" wrapText="1"/>
      <protection hidden="1"/>
    </xf>
    <xf numFmtId="3" fontId="21" fillId="0" borderId="1" xfId="1" applyNumberFormat="1" applyFont="1" applyFill="1" applyBorder="1"/>
    <xf numFmtId="0" fontId="21" fillId="0" borderId="1" xfId="1" applyFont="1" applyFill="1" applyBorder="1"/>
    <xf numFmtId="0" fontId="23" fillId="0" borderId="1" xfId="4" applyFont="1" applyFill="1" applyBorder="1"/>
    <xf numFmtId="0" fontId="23" fillId="0" borderId="1" xfId="4" applyFont="1" applyBorder="1" applyAlignment="1">
      <alignment vertical="distributed"/>
    </xf>
    <xf numFmtId="172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169" fontId="21" fillId="0" borderId="18" xfId="1" applyNumberFormat="1" applyFont="1" applyFill="1" applyBorder="1" applyAlignment="1" applyProtection="1">
      <protection hidden="1"/>
    </xf>
    <xf numFmtId="169" fontId="21" fillId="0" borderId="10" xfId="1" applyNumberFormat="1" applyFont="1" applyFill="1" applyBorder="1" applyAlignment="1" applyProtection="1">
      <protection hidden="1"/>
    </xf>
    <xf numFmtId="170" fontId="22" fillId="0" borderId="1" xfId="1" applyNumberFormat="1" applyFont="1" applyFill="1" applyBorder="1" applyAlignment="1" applyProtection="1">
      <alignment horizontal="right"/>
      <protection hidden="1"/>
    </xf>
    <xf numFmtId="174" fontId="22" fillId="0" borderId="18" xfId="1" applyNumberFormat="1" applyFont="1" applyFill="1" applyBorder="1" applyAlignment="1" applyProtection="1">
      <alignment horizontal="right"/>
      <protection hidden="1"/>
    </xf>
    <xf numFmtId="171" fontId="22" fillId="0" borderId="18" xfId="1" applyNumberFormat="1" applyFont="1" applyFill="1" applyBorder="1" applyAlignment="1" applyProtection="1">
      <protection hidden="1"/>
    </xf>
    <xf numFmtId="172" fontId="21" fillId="0" borderId="21" xfId="1" applyNumberFormat="1" applyFont="1" applyFill="1" applyBorder="1" applyAlignment="1" applyProtection="1">
      <protection hidden="1"/>
    </xf>
    <xf numFmtId="172" fontId="22" fillId="0" borderId="22" xfId="1" applyNumberFormat="1" applyFont="1" applyFill="1" applyBorder="1" applyAlignment="1" applyProtection="1">
      <alignment horizontal="justify" vertical="justify" wrapText="1"/>
      <protection hidden="1"/>
    </xf>
    <xf numFmtId="172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22" fillId="2" borderId="1" xfId="1" applyNumberFormat="1" applyFont="1" applyFill="1" applyBorder="1" applyAlignment="1" applyProtection="1">
      <protection hidden="1"/>
    </xf>
    <xf numFmtId="169" fontId="21" fillId="2" borderId="18" xfId="1" applyNumberFormat="1" applyFont="1" applyFill="1" applyBorder="1" applyAlignment="1" applyProtection="1">
      <protection hidden="1"/>
    </xf>
    <xf numFmtId="169" fontId="21" fillId="2" borderId="1" xfId="1" applyNumberFormat="1" applyFont="1" applyFill="1" applyBorder="1" applyAlignment="1" applyProtection="1">
      <protection hidden="1"/>
    </xf>
    <xf numFmtId="169" fontId="21" fillId="2" borderId="10" xfId="1" applyNumberFormat="1" applyFont="1" applyFill="1" applyBorder="1" applyAlignment="1" applyProtection="1">
      <protection hidden="1"/>
    </xf>
    <xf numFmtId="170" fontId="22" fillId="2" borderId="1" xfId="1" applyNumberFormat="1" applyFont="1" applyFill="1" applyBorder="1" applyAlignment="1" applyProtection="1">
      <alignment horizontal="right"/>
      <protection hidden="1"/>
    </xf>
    <xf numFmtId="174" fontId="22" fillId="2" borderId="18" xfId="1" applyNumberFormat="1" applyFont="1" applyFill="1" applyBorder="1" applyAlignment="1" applyProtection="1">
      <alignment horizontal="right"/>
      <protection hidden="1"/>
    </xf>
    <xf numFmtId="171" fontId="22" fillId="2" borderId="18" xfId="1" applyNumberFormat="1" applyFont="1" applyFill="1" applyBorder="1" applyAlignment="1" applyProtection="1">
      <protection hidden="1"/>
    </xf>
    <xf numFmtId="172" fontId="21" fillId="2" borderId="21" xfId="1" applyNumberFormat="1" applyFont="1" applyFill="1" applyBorder="1" applyAlignment="1" applyProtection="1">
      <protection hidden="1"/>
    </xf>
    <xf numFmtId="172" fontId="22" fillId="2" borderId="34" xfId="1" applyNumberFormat="1" applyFont="1" applyFill="1" applyBorder="1" applyAlignment="1" applyProtection="1">
      <alignment horizontal="justify" vertical="justify" wrapText="1"/>
      <protection hidden="1"/>
    </xf>
    <xf numFmtId="3" fontId="21" fillId="4" borderId="1" xfId="1" applyNumberFormat="1" applyFont="1" applyFill="1" applyBorder="1" applyAlignment="1" applyProtection="1">
      <protection hidden="1"/>
    </xf>
    <xf numFmtId="0" fontId="23" fillId="0" borderId="18" xfId="4" applyFont="1" applyFill="1" applyBorder="1" applyAlignment="1">
      <alignment horizontal="right"/>
    </xf>
    <xf numFmtId="171" fontId="21" fillId="0" borderId="18" xfId="1" applyNumberFormat="1" applyFont="1" applyFill="1" applyBorder="1" applyAlignment="1" applyProtection="1">
      <protection hidden="1"/>
    </xf>
    <xf numFmtId="176" fontId="21" fillId="0" borderId="10" xfId="1" applyNumberFormat="1" applyFont="1" applyFill="1" applyBorder="1" applyAlignment="1" applyProtection="1">
      <alignment horizontal="left" vertical="justify" wrapText="1"/>
      <protection hidden="1"/>
    </xf>
    <xf numFmtId="176" fontId="21" fillId="0" borderId="21" xfId="1" applyNumberFormat="1" applyFont="1" applyFill="1" applyBorder="1" applyAlignment="1" applyProtection="1">
      <alignment horizontal="left" vertical="justify" wrapText="1"/>
      <protection hidden="1"/>
    </xf>
    <xf numFmtId="172" fontId="22" fillId="0" borderId="10" xfId="1" applyNumberFormat="1" applyFont="1" applyFill="1" applyBorder="1" applyAlignment="1" applyProtection="1">
      <alignment horizontal="justify" vertical="justify" wrapText="1"/>
      <protection hidden="1"/>
    </xf>
    <xf numFmtId="176" fontId="2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18" xfId="4" applyFont="1" applyFill="1" applyBorder="1"/>
    <xf numFmtId="176" fontId="21" fillId="0" borderId="10" xfId="1" applyNumberFormat="1" applyFont="1" applyFill="1" applyBorder="1" applyAlignment="1" applyProtection="1">
      <alignment horizontal="left" vertical="justify" wrapText="1"/>
      <protection hidden="1"/>
    </xf>
    <xf numFmtId="176" fontId="21" fillId="0" borderId="21" xfId="1" applyNumberFormat="1" applyFont="1" applyFill="1" applyBorder="1" applyAlignment="1" applyProtection="1">
      <alignment horizontal="left" vertical="justify" wrapText="1"/>
      <protection hidden="1"/>
    </xf>
    <xf numFmtId="176" fontId="21" fillId="0" borderId="18" xfId="1" applyNumberFormat="1" applyFont="1" applyFill="1" applyBorder="1" applyAlignment="1" applyProtection="1">
      <alignment horizontal="left" vertical="justify" wrapText="1"/>
      <protection hidden="1"/>
    </xf>
    <xf numFmtId="170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176" fontId="21" fillId="0" borderId="18" xfId="1" applyNumberFormat="1" applyFont="1" applyFill="1" applyBorder="1" applyAlignment="1" applyProtection="1">
      <alignment horizontal="justify" vertical="justify" wrapText="1"/>
      <protection hidden="1"/>
    </xf>
    <xf numFmtId="172" fontId="22" fillId="0" borderId="34" xfId="1" applyNumberFormat="1" applyFont="1" applyFill="1" applyBorder="1" applyAlignment="1" applyProtection="1">
      <alignment horizontal="justify" vertical="justify" wrapText="1"/>
      <protection hidden="1"/>
    </xf>
    <xf numFmtId="176" fontId="21" fillId="0" borderId="21" xfId="1" applyNumberFormat="1" applyFont="1" applyFill="1" applyBorder="1" applyAlignment="1" applyProtection="1">
      <alignment horizontal="justify" vertical="justify" wrapText="1"/>
      <protection hidden="1"/>
    </xf>
    <xf numFmtId="176" fontId="21" fillId="0" borderId="10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18" xfId="1" applyNumberFormat="1" applyFont="1" applyFill="1" applyBorder="1" applyAlignment="1" applyProtection="1">
      <protection hidden="1"/>
    </xf>
    <xf numFmtId="169" fontId="22" fillId="0" borderId="1" xfId="1" applyNumberFormat="1" applyFont="1" applyFill="1" applyBorder="1" applyAlignment="1" applyProtection="1">
      <protection hidden="1"/>
    </xf>
    <xf numFmtId="169" fontId="22" fillId="0" borderId="10" xfId="1" applyNumberFormat="1" applyFont="1" applyFill="1" applyBorder="1" applyAlignment="1" applyProtection="1">
      <protection hidden="1"/>
    </xf>
    <xf numFmtId="172" fontId="22" fillId="0" borderId="21" xfId="1" applyNumberFormat="1" applyFont="1" applyFill="1" applyBorder="1" applyAlignment="1" applyProtection="1">
      <protection hidden="1"/>
    </xf>
    <xf numFmtId="174" fontId="22" fillId="0" borderId="1" xfId="1" applyNumberFormat="1" applyFont="1" applyFill="1" applyBorder="1" applyAlignment="1" applyProtection="1">
      <alignment horizontal="right"/>
      <protection hidden="1"/>
    </xf>
    <xf numFmtId="170" fontId="21" fillId="2" borderId="1" xfId="1" applyNumberFormat="1" applyFont="1" applyFill="1" applyBorder="1" applyAlignment="1" applyProtection="1">
      <alignment horizontal="right"/>
      <protection hidden="1"/>
    </xf>
    <xf numFmtId="171" fontId="21" fillId="2" borderId="18" xfId="1" applyNumberFormat="1" applyFont="1" applyFill="1" applyBorder="1" applyAlignment="1" applyProtection="1">
      <protection hidden="1"/>
    </xf>
    <xf numFmtId="170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76" fontId="21" fillId="2" borderId="18" xfId="1" applyNumberFormat="1" applyFont="1" applyFill="1" applyBorder="1" applyAlignment="1" applyProtection="1">
      <alignment horizontal="justify" vertical="justify" wrapText="1"/>
      <protection hidden="1"/>
    </xf>
    <xf numFmtId="176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171" fontId="21" fillId="2" borderId="1" xfId="1" applyNumberFormat="1" applyFont="1" applyFill="1" applyBorder="1" applyAlignment="1" applyProtection="1">
      <protection hidden="1"/>
    </xf>
    <xf numFmtId="172" fontId="21" fillId="2" borderId="1" xfId="1" applyNumberFormat="1" applyFont="1" applyFill="1" applyBorder="1" applyAlignment="1" applyProtection="1">
      <protection hidden="1"/>
    </xf>
    <xf numFmtId="176" fontId="21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2" fillId="2" borderId="18" xfId="1" applyNumberFormat="1" applyFont="1" applyFill="1" applyBorder="1" applyAlignment="1" applyProtection="1">
      <alignment horizontal="justify" vertical="justify" wrapText="1"/>
      <protection hidden="1"/>
    </xf>
    <xf numFmtId="172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18" xfId="4" applyFont="1" applyBorder="1"/>
    <xf numFmtId="0" fontId="21" fillId="0" borderId="1" xfId="1" applyFont="1" applyBorder="1" applyAlignment="1">
      <alignment wrapText="1"/>
    </xf>
    <xf numFmtId="4" fontId="5" fillId="0" borderId="0" xfId="1" applyNumberFormat="1"/>
    <xf numFmtId="174" fontId="24" fillId="0" borderId="18" xfId="4" applyNumberFormat="1" applyFont="1" applyBorder="1"/>
    <xf numFmtId="170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1" xfId="4" applyFont="1" applyBorder="1" applyAlignment="1">
      <alignment horizontal="left" vertical="top" wrapText="1"/>
    </xf>
    <xf numFmtId="0" fontId="25" fillId="0" borderId="18" xfId="4" applyFont="1" applyBorder="1" applyAlignment="1">
      <alignment horizontal="left" vertical="top" wrapText="1"/>
    </xf>
    <xf numFmtId="174" fontId="23" fillId="0" borderId="18" xfId="4" applyNumberFormat="1" applyFont="1" applyBorder="1"/>
    <xf numFmtId="170" fontId="21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21" xfId="4" applyFont="1" applyBorder="1" applyAlignment="1"/>
    <xf numFmtId="170" fontId="21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1" xfId="4" applyFont="1" applyBorder="1" applyAlignment="1"/>
    <xf numFmtId="170" fontId="22" fillId="0" borderId="22" xfId="1" applyNumberFormat="1" applyFont="1" applyFill="1" applyBorder="1" applyAlignment="1" applyProtection="1">
      <alignment horizontal="justify" vertical="justify" wrapText="1"/>
      <protection hidden="1"/>
    </xf>
    <xf numFmtId="170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NumberFormat="1" applyFont="1" applyFill="1" applyAlignment="1" applyProtection="1">
      <protection hidden="1"/>
    </xf>
    <xf numFmtId="168" fontId="22" fillId="0" borderId="1" xfId="1" applyNumberFormat="1" applyFont="1" applyFill="1" applyBorder="1" applyAlignment="1" applyProtection="1">
      <alignment horizontal="center" vertical="top" wrapText="1"/>
      <protection hidden="1"/>
    </xf>
    <xf numFmtId="168" fontId="22" fillId="0" borderId="1" xfId="1" applyNumberFormat="1" applyFont="1" applyFill="1" applyBorder="1" applyAlignment="1" applyProtection="1">
      <alignment horizontal="center"/>
      <protection hidden="1"/>
    </xf>
    <xf numFmtId="0" fontId="2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2" fillId="0" borderId="1" xfId="1" applyNumberFormat="1" applyFont="1" applyFill="1" applyBorder="1" applyAlignment="1" applyProtection="1">
      <alignment horizontal="right" vertical="top" wrapText="1"/>
      <protection hidden="1"/>
    </xf>
    <xf numFmtId="0" fontId="22" fillId="0" borderId="1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Protection="1">
      <protection hidden="1"/>
    </xf>
    <xf numFmtId="0" fontId="27" fillId="0" borderId="0" xfId="1" applyNumberFormat="1" applyFont="1" applyFill="1" applyBorder="1" applyAlignment="1" applyProtection="1">
      <alignment horizontal="right" vertical="justify"/>
      <protection hidden="1"/>
    </xf>
    <xf numFmtId="0" fontId="2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8" fillId="0" borderId="0" xfId="1" applyNumberFormat="1" applyFont="1" applyFill="1" applyBorder="1" applyAlignment="1" applyProtection="1">
      <alignment horizontal="center" vertical="justify"/>
      <protection hidden="1"/>
    </xf>
    <xf numFmtId="0" fontId="2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8" fillId="0" borderId="0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173" fontId="20" fillId="0" borderId="0" xfId="1" applyNumberFormat="1" applyFont="1" applyFill="1" applyAlignment="1" applyProtection="1">
      <alignment horizontal="centerContinuous"/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0" fontId="20" fillId="0" borderId="0" xfId="1" applyNumberFormat="1" applyFont="1" applyFill="1" applyAlignment="1" applyProtection="1">
      <alignment horizontal="center"/>
      <protection hidden="1"/>
    </xf>
    <xf numFmtId="0" fontId="20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0" fontId="5" fillId="0" borderId="0" xfId="1" applyNumberFormat="1" applyFont="1" applyFill="1" applyAlignment="1" applyProtection="1">
      <alignment horizontal="left" wrapText="1"/>
      <protection hidden="1"/>
    </xf>
    <xf numFmtId="173" fontId="20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9" fillId="0" borderId="0" xfId="1" applyNumberFormat="1" applyFont="1" applyFill="1" applyAlignment="1" applyProtection="1">
      <alignment horizontal="centerContinuous"/>
      <protection hidden="1"/>
    </xf>
    <xf numFmtId="173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1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7" fillId="0" borderId="35" xfId="4" applyFont="1" applyBorder="1" applyAlignment="1">
      <alignment horizontal="justify" vertical="justify" wrapText="1"/>
    </xf>
    <xf numFmtId="0" fontId="30" fillId="0" borderId="35" xfId="1" applyNumberFormat="1" applyFont="1" applyFill="1" applyBorder="1" applyAlignment="1" applyProtection="1">
      <alignment horizontal="justify" vertical="justify" wrapText="1"/>
      <protection hidden="1"/>
    </xf>
    <xf numFmtId="0" fontId="37" fillId="0" borderId="42" xfId="4" applyFont="1" applyBorder="1" applyAlignment="1">
      <alignment horizontal="justify" vertical="justify" wrapText="1"/>
    </xf>
    <xf numFmtId="0" fontId="0" fillId="0" borderId="0" xfId="0"/>
    <xf numFmtId="0" fontId="1" fillId="0" borderId="0" xfId="4" applyAlignment="1">
      <alignment horizontal="left"/>
    </xf>
    <xf numFmtId="4" fontId="30" fillId="0" borderId="36" xfId="1" applyNumberFormat="1" applyFont="1" applyFill="1" applyBorder="1" applyAlignment="1" applyProtection="1">
      <protection hidden="1"/>
    </xf>
    <xf numFmtId="0" fontId="31" fillId="0" borderId="36" xfId="1" applyNumberFormat="1" applyFont="1" applyFill="1" applyBorder="1" applyAlignment="1" applyProtection="1">
      <alignment horizontal="right" wrapText="1"/>
      <protection hidden="1"/>
    </xf>
    <xf numFmtId="0" fontId="31" fillId="0" borderId="36" xfId="1" applyNumberFormat="1" applyFont="1" applyFill="1" applyBorder="1" applyAlignment="1" applyProtection="1">
      <alignment wrapText="1"/>
      <protection hidden="1"/>
    </xf>
    <xf numFmtId="0" fontId="30" fillId="0" borderId="40" xfId="1" applyNumberFormat="1" applyFont="1" applyFill="1" applyBorder="1" applyAlignment="1" applyProtection="1">
      <alignment horizontal="justify" vertical="justify"/>
      <protection hidden="1"/>
    </xf>
    <xf numFmtId="169" fontId="31" fillId="0" borderId="17" xfId="1" applyNumberFormat="1" applyFont="1" applyFill="1" applyBorder="1" applyAlignment="1" applyProtection="1">
      <protection hidden="1"/>
    </xf>
    <xf numFmtId="169" fontId="31" fillId="0" borderId="1" xfId="1" applyNumberFormat="1" applyFont="1" applyFill="1" applyBorder="1" applyAlignment="1" applyProtection="1">
      <protection hidden="1"/>
    </xf>
    <xf numFmtId="170" fontId="31" fillId="0" borderId="1" xfId="1" applyNumberFormat="1" applyFont="1" applyFill="1" applyBorder="1" applyAlignment="1" applyProtection="1">
      <alignment horizontal="right" wrapText="1"/>
      <protection hidden="1"/>
    </xf>
    <xf numFmtId="174" fontId="31" fillId="0" borderId="1" xfId="1" applyNumberFormat="1" applyFont="1" applyFill="1" applyBorder="1" applyAlignment="1" applyProtection="1">
      <alignment horizontal="right"/>
      <protection hidden="1"/>
    </xf>
    <xf numFmtId="171" fontId="31" fillId="0" borderId="1" xfId="1" applyNumberFormat="1" applyFont="1" applyFill="1" applyBorder="1" applyAlignment="1" applyProtection="1">
      <alignment wrapText="1"/>
      <protection hidden="1"/>
    </xf>
    <xf numFmtId="170" fontId="31" fillId="0" borderId="1" xfId="1" applyNumberFormat="1" applyFont="1" applyFill="1" applyBorder="1" applyAlignment="1" applyProtection="1">
      <alignment wrapText="1"/>
      <protection hidden="1"/>
    </xf>
    <xf numFmtId="170" fontId="30" fillId="0" borderId="21" xfId="1" applyNumberFormat="1" applyFont="1" applyFill="1" applyBorder="1" applyAlignment="1" applyProtection="1">
      <alignment horizontal="left" vertical="justify" wrapText="1"/>
      <protection hidden="1"/>
    </xf>
    <xf numFmtId="170" fontId="30" fillId="0" borderId="22" xfId="1" applyNumberFormat="1" applyFont="1" applyFill="1" applyBorder="1" applyAlignment="1" applyProtection="1">
      <alignment horizontal="left" vertical="justify" wrapText="1"/>
      <protection hidden="1"/>
    </xf>
    <xf numFmtId="170" fontId="31" fillId="0" borderId="21" xfId="1" applyNumberFormat="1" applyFont="1" applyFill="1" applyBorder="1" applyAlignment="1" applyProtection="1">
      <alignment horizontal="left" vertical="justify" wrapText="1"/>
      <protection hidden="1"/>
    </xf>
    <xf numFmtId="169" fontId="30" fillId="0" borderId="17" xfId="1" applyNumberFormat="1" applyFont="1" applyFill="1" applyBorder="1" applyAlignment="1" applyProtection="1">
      <protection hidden="1"/>
    </xf>
    <xf numFmtId="169" fontId="30" fillId="0" borderId="1" xfId="1" applyNumberFormat="1" applyFont="1" applyFill="1" applyBorder="1" applyAlignment="1" applyProtection="1">
      <protection hidden="1"/>
    </xf>
    <xf numFmtId="170" fontId="30" fillId="0" borderId="1" xfId="1" applyNumberFormat="1" applyFont="1" applyFill="1" applyBorder="1" applyAlignment="1" applyProtection="1">
      <alignment horizontal="right" wrapText="1"/>
      <protection hidden="1"/>
    </xf>
    <xf numFmtId="174" fontId="30" fillId="0" borderId="1" xfId="1" applyNumberFormat="1" applyFont="1" applyFill="1" applyBorder="1" applyAlignment="1" applyProtection="1">
      <alignment horizontal="right"/>
      <protection hidden="1"/>
    </xf>
    <xf numFmtId="171" fontId="30" fillId="0" borderId="1" xfId="1" applyNumberFormat="1" applyFont="1" applyFill="1" applyBorder="1" applyAlignment="1" applyProtection="1">
      <alignment wrapText="1"/>
      <protection hidden="1"/>
    </xf>
    <xf numFmtId="170" fontId="30" fillId="0" borderId="1" xfId="1" applyNumberFormat="1" applyFont="1" applyFill="1" applyBorder="1" applyAlignment="1" applyProtection="1">
      <alignment wrapText="1"/>
      <protection hidden="1"/>
    </xf>
    <xf numFmtId="0" fontId="32" fillId="0" borderId="1" xfId="4" applyFont="1" applyBorder="1"/>
    <xf numFmtId="0" fontId="31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1" xfId="1" applyNumberFormat="1" applyFont="1" applyFill="1" applyBorder="1" applyAlignment="1" applyProtection="1">
      <alignment horizontal="justify" vertical="justify" wrapText="1"/>
      <protection hidden="1"/>
    </xf>
    <xf numFmtId="172" fontId="30" fillId="0" borderId="21" xfId="1" applyNumberFormat="1" applyFont="1" applyFill="1" applyBorder="1" applyAlignment="1" applyProtection="1">
      <alignment horizontal="justify" vertical="justify" wrapText="1"/>
      <protection hidden="1"/>
    </xf>
    <xf numFmtId="170" fontId="30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30" fillId="0" borderId="34" xfId="1" applyNumberFormat="1" applyFont="1" applyFill="1" applyBorder="1" applyAlignment="1" applyProtection="1">
      <alignment horizontal="justify" vertical="justify" wrapText="1"/>
      <protection hidden="1"/>
    </xf>
    <xf numFmtId="169" fontId="31" fillId="2" borderId="17" xfId="1" applyNumberFormat="1" applyFont="1" applyFill="1" applyBorder="1" applyAlignment="1" applyProtection="1">
      <protection hidden="1"/>
    </xf>
    <xf numFmtId="169" fontId="31" fillId="2" borderId="1" xfId="1" applyNumberFormat="1" applyFont="1" applyFill="1" applyBorder="1" applyAlignment="1" applyProtection="1">
      <protection hidden="1"/>
    </xf>
    <xf numFmtId="170" fontId="31" fillId="2" borderId="1" xfId="1" applyNumberFormat="1" applyFont="1" applyFill="1" applyBorder="1" applyAlignment="1" applyProtection="1">
      <alignment horizontal="right" wrapText="1"/>
      <protection hidden="1"/>
    </xf>
    <xf numFmtId="171" fontId="31" fillId="2" borderId="1" xfId="1" applyNumberFormat="1" applyFont="1" applyFill="1" applyBorder="1" applyAlignment="1" applyProtection="1">
      <alignment wrapText="1"/>
      <protection hidden="1"/>
    </xf>
    <xf numFmtId="170" fontId="31" fillId="2" borderId="1" xfId="1" applyNumberFormat="1" applyFont="1" applyFill="1" applyBorder="1" applyAlignment="1" applyProtection="1">
      <alignment wrapText="1"/>
      <protection hidden="1"/>
    </xf>
    <xf numFmtId="176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18" xfId="1" applyNumberFormat="1" applyFont="1" applyFill="1" applyBorder="1" applyAlignment="1" applyProtection="1">
      <alignment horizontal="justify" vertical="justify" wrapText="1"/>
      <protection hidden="1"/>
    </xf>
    <xf numFmtId="172" fontId="30" fillId="2" borderId="1" xfId="1" applyNumberFormat="1" applyFont="1" applyFill="1" applyBorder="1" applyAlignment="1" applyProtection="1">
      <alignment horizontal="justify" vertical="justify" wrapText="1"/>
      <protection hidden="1"/>
    </xf>
    <xf numFmtId="170" fontId="30" fillId="2" borderId="34" xfId="1" applyNumberFormat="1" applyFont="1" applyFill="1" applyBorder="1" applyAlignment="1" applyProtection="1">
      <alignment horizontal="justify" vertical="justify" wrapText="1"/>
      <protection hidden="1"/>
    </xf>
    <xf numFmtId="169" fontId="30" fillId="2" borderId="17" xfId="1" applyNumberFormat="1" applyFont="1" applyFill="1" applyBorder="1" applyAlignment="1" applyProtection="1">
      <protection hidden="1"/>
    </xf>
    <xf numFmtId="169" fontId="30" fillId="2" borderId="1" xfId="1" applyNumberFormat="1" applyFont="1" applyFill="1" applyBorder="1" applyAlignment="1" applyProtection="1">
      <protection hidden="1"/>
    </xf>
    <xf numFmtId="170" fontId="30" fillId="2" borderId="1" xfId="1" applyNumberFormat="1" applyFont="1" applyFill="1" applyBorder="1" applyAlignment="1" applyProtection="1">
      <alignment horizontal="right" wrapText="1"/>
      <protection hidden="1"/>
    </xf>
    <xf numFmtId="174" fontId="30" fillId="2" borderId="1" xfId="1" applyNumberFormat="1" applyFont="1" applyFill="1" applyBorder="1" applyAlignment="1" applyProtection="1">
      <alignment horizontal="right"/>
      <protection hidden="1"/>
    </xf>
    <xf numFmtId="171" fontId="30" fillId="2" borderId="1" xfId="1" applyNumberFormat="1" applyFont="1" applyFill="1" applyBorder="1" applyAlignment="1" applyProtection="1">
      <alignment wrapText="1"/>
      <protection hidden="1"/>
    </xf>
    <xf numFmtId="170" fontId="30" fillId="2" borderId="1" xfId="1" applyNumberFormat="1" applyFont="1" applyFill="1" applyBorder="1" applyAlignment="1" applyProtection="1">
      <alignment wrapText="1"/>
      <protection hidden="1"/>
    </xf>
    <xf numFmtId="0" fontId="30" fillId="0" borderId="18" xfId="1" applyNumberFormat="1" applyFont="1" applyFill="1" applyBorder="1" applyAlignment="1" applyProtection="1">
      <alignment horizontal="justify" vertical="justify" wrapText="1"/>
      <protection hidden="1"/>
    </xf>
    <xf numFmtId="176" fontId="31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8" xfId="1" applyNumberFormat="1" applyFont="1" applyFill="1" applyBorder="1" applyAlignment="1" applyProtection="1">
      <alignment vertical="justify" wrapText="1"/>
      <protection hidden="1"/>
    </xf>
    <xf numFmtId="174" fontId="32" fillId="0" borderId="1" xfId="4" applyNumberFormat="1" applyFont="1" applyBorder="1"/>
    <xf numFmtId="0" fontId="1" fillId="0" borderId="1" xfId="4" applyBorder="1" applyAlignment="1">
      <alignment horizontal="justify" vertical="justify" wrapText="1"/>
    </xf>
    <xf numFmtId="17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33" fillId="0" borderId="1" xfId="4" applyNumberFormat="1" applyFont="1" applyBorder="1"/>
    <xf numFmtId="170" fontId="30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70" fontId="30" fillId="0" borderId="18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41" xfId="1" applyNumberFormat="1" applyFont="1" applyFill="1" applyBorder="1" applyAlignment="1" applyProtection="1">
      <protection hidden="1"/>
    </xf>
    <xf numFmtId="169" fontId="30" fillId="0" borderId="26" xfId="1" applyNumberFormat="1" applyFont="1" applyFill="1" applyBorder="1" applyAlignment="1" applyProtection="1">
      <protection hidden="1"/>
    </xf>
    <xf numFmtId="170" fontId="30" fillId="0" borderId="26" xfId="1" applyNumberFormat="1" applyFont="1" applyFill="1" applyBorder="1" applyAlignment="1" applyProtection="1">
      <alignment horizontal="right" wrapText="1"/>
      <protection hidden="1"/>
    </xf>
    <xf numFmtId="174" fontId="33" fillId="0" borderId="26" xfId="4" applyNumberFormat="1" applyFont="1" applyBorder="1"/>
    <xf numFmtId="171" fontId="30" fillId="0" borderId="26" xfId="1" applyNumberFormat="1" applyFont="1" applyFill="1" applyBorder="1" applyAlignment="1" applyProtection="1">
      <alignment wrapText="1"/>
      <protection hidden="1"/>
    </xf>
    <xf numFmtId="170" fontId="30" fillId="0" borderId="26" xfId="1" applyNumberFormat="1" applyFont="1" applyFill="1" applyBorder="1" applyAlignment="1" applyProtection="1">
      <alignment wrapText="1"/>
      <protection hidden="1"/>
    </xf>
    <xf numFmtId="0" fontId="31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43" xfId="1" applyNumberFormat="1" applyFont="1" applyFill="1" applyBorder="1" applyAlignment="1" applyProtection="1">
      <alignment horizontal="justify" vertical="justify" wrapText="1"/>
      <protection hidden="1"/>
    </xf>
    <xf numFmtId="172" fontId="30" fillId="0" borderId="43" xfId="1" applyNumberFormat="1" applyFont="1" applyFill="1" applyBorder="1" applyAlignment="1" applyProtection="1">
      <alignment horizontal="justify" vertical="justify" wrapText="1"/>
      <protection hidden="1"/>
    </xf>
    <xf numFmtId="170" fontId="30" fillId="0" borderId="44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0" xfId="4" applyFont="1"/>
    <xf numFmtId="1" fontId="32" fillId="0" borderId="1" xfId="4" applyNumberFormat="1" applyFont="1" applyBorder="1"/>
    <xf numFmtId="176" fontId="31" fillId="0" borderId="21" xfId="1" applyNumberFormat="1" applyFont="1" applyFill="1" applyBorder="1" applyAlignment="1" applyProtection="1">
      <alignment horizontal="left" vertical="justify" wrapText="1"/>
      <protection hidden="1"/>
    </xf>
    <xf numFmtId="176" fontId="31" fillId="0" borderId="18" xfId="1" applyNumberFormat="1" applyFont="1" applyFill="1" applyBorder="1" applyAlignment="1" applyProtection="1">
      <alignment horizontal="left" vertical="justify" wrapText="1"/>
      <protection hidden="1"/>
    </xf>
    <xf numFmtId="4" fontId="33" fillId="0" borderId="23" xfId="4" applyNumberFormat="1" applyFont="1" applyBorder="1" applyAlignment="1">
      <alignment horizontal="right" vertical="center" wrapText="1"/>
    </xf>
    <xf numFmtId="4" fontId="30" fillId="0" borderId="25" xfId="1" applyNumberFormat="1" applyFont="1" applyFill="1" applyBorder="1" applyAlignment="1" applyProtection="1">
      <alignment horizontal="right" vertical="center" wrapText="1"/>
      <protection hidden="1"/>
    </xf>
    <xf numFmtId="170" fontId="30" fillId="0" borderId="25" xfId="1" applyNumberFormat="1" applyFont="1" applyFill="1" applyBorder="1" applyAlignment="1" applyProtection="1">
      <alignment horizontal="right" vertical="top" wrapText="1"/>
      <protection hidden="1"/>
    </xf>
    <xf numFmtId="174" fontId="30" fillId="0" borderId="25" xfId="1" applyNumberFormat="1" applyFont="1" applyFill="1" applyBorder="1" applyAlignment="1" applyProtection="1">
      <alignment horizontal="right" vertical="top" wrapText="1"/>
      <protection hidden="1"/>
    </xf>
    <xf numFmtId="171" fontId="30" fillId="0" borderId="25" xfId="1" applyNumberFormat="1" applyFont="1" applyFill="1" applyBorder="1" applyAlignment="1" applyProtection="1">
      <alignment horizontal="right" vertical="top" wrapText="1"/>
      <protection hidden="1"/>
    </xf>
    <xf numFmtId="0" fontId="30" fillId="0" borderId="25" xfId="1" applyNumberFormat="1" applyFont="1" applyFill="1" applyBorder="1" applyAlignment="1" applyProtection="1">
      <alignment horizontal="right" vertical="top" wrapText="1"/>
      <protection hidden="1"/>
    </xf>
    <xf numFmtId="0" fontId="33" fillId="0" borderId="23" xfId="4" applyFont="1" applyBorder="1" applyAlignment="1">
      <alignment horizontal="center" vertical="center" wrapText="1"/>
    </xf>
    <xf numFmtId="0" fontId="30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Font="1"/>
    <xf numFmtId="0" fontId="9" fillId="0" borderId="0" xfId="1" applyFont="1" applyFill="1"/>
    <xf numFmtId="0" fontId="9" fillId="0" borderId="0" xfId="1" applyFont="1" applyAlignment="1" applyProtection="1">
      <protection hidden="1"/>
    </xf>
    <xf numFmtId="0" fontId="9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32" fillId="0" borderId="1" xfId="4" applyFont="1" applyFill="1" applyBorder="1"/>
    <xf numFmtId="174" fontId="32" fillId="0" borderId="1" xfId="4" applyNumberFormat="1" applyFont="1" applyFill="1" applyBorder="1"/>
    <xf numFmtId="0" fontId="31" fillId="0" borderId="1" xfId="1" applyNumberFormat="1" applyFont="1" applyFill="1" applyBorder="1" applyAlignment="1" applyProtection="1">
      <alignment horizontal="center" vertical="justify" wrapText="1"/>
      <protection hidden="1"/>
    </xf>
    <xf numFmtId="0" fontId="30" fillId="0" borderId="32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32" xfId="1" applyNumberFormat="1" applyFont="1" applyFill="1" applyBorder="1" applyAlignment="1" applyProtection="1">
      <alignment horizontal="center" vertical="justify" wrapText="1"/>
      <protection hidden="1"/>
    </xf>
    <xf numFmtId="170" fontId="30" fillId="2" borderId="26" xfId="1" applyNumberFormat="1" applyFont="1" applyFill="1" applyBorder="1" applyAlignment="1" applyProtection="1">
      <alignment wrapText="1"/>
      <protection hidden="1"/>
    </xf>
    <xf numFmtId="171" fontId="30" fillId="2" borderId="26" xfId="1" applyNumberFormat="1" applyFont="1" applyFill="1" applyBorder="1" applyAlignment="1" applyProtection="1">
      <alignment wrapText="1"/>
      <protection hidden="1"/>
    </xf>
    <xf numFmtId="174" fontId="30" fillId="2" borderId="26" xfId="1" applyNumberFormat="1" applyFont="1" applyFill="1" applyBorder="1" applyAlignment="1" applyProtection="1">
      <alignment horizontal="right"/>
      <protection hidden="1"/>
    </xf>
    <xf numFmtId="170" fontId="30" fillId="2" borderId="26" xfId="1" applyNumberFormat="1" applyFont="1" applyFill="1" applyBorder="1" applyAlignment="1" applyProtection="1">
      <alignment horizontal="right" wrapText="1"/>
      <protection hidden="1"/>
    </xf>
    <xf numFmtId="169" fontId="30" fillId="2" borderId="26" xfId="1" applyNumberFormat="1" applyFont="1" applyFill="1" applyBorder="1" applyAlignment="1" applyProtection="1">
      <protection hidden="1"/>
    </xf>
    <xf numFmtId="169" fontId="30" fillId="2" borderId="41" xfId="1" applyNumberFormat="1" applyFont="1" applyFill="1" applyBorder="1" applyAlignment="1" applyProtection="1">
      <protection hidden="1"/>
    </xf>
    <xf numFmtId="170" fontId="31" fillId="0" borderId="32" xfId="1" applyNumberFormat="1" applyFont="1" applyFill="1" applyBorder="1" applyAlignment="1" applyProtection="1">
      <alignment wrapText="1"/>
      <protection hidden="1"/>
    </xf>
    <xf numFmtId="171" fontId="31" fillId="0" borderId="32" xfId="1" applyNumberFormat="1" applyFont="1" applyFill="1" applyBorder="1" applyAlignment="1" applyProtection="1">
      <alignment wrapText="1"/>
      <protection hidden="1"/>
    </xf>
    <xf numFmtId="0" fontId="32" fillId="0" borderId="1" xfId="4" applyFont="1" applyFill="1" applyBorder="1" applyAlignment="1">
      <alignment horizontal="right"/>
    </xf>
    <xf numFmtId="170" fontId="31" fillId="0" borderId="32" xfId="1" applyNumberFormat="1" applyFont="1" applyFill="1" applyBorder="1" applyAlignment="1" applyProtection="1">
      <alignment horizontal="right" wrapText="1"/>
      <protection hidden="1"/>
    </xf>
    <xf numFmtId="169" fontId="31" fillId="0" borderId="32" xfId="1" applyNumberFormat="1" applyFont="1" applyFill="1" applyBorder="1" applyAlignment="1" applyProtection="1">
      <protection hidden="1"/>
    </xf>
    <xf numFmtId="0" fontId="32" fillId="0" borderId="0" xfId="4" applyFont="1" applyAlignment="1">
      <alignment horizontal="right"/>
    </xf>
    <xf numFmtId="0" fontId="1" fillId="0" borderId="21" xfId="4" applyBorder="1" applyAlignment="1">
      <alignment horizontal="justify" vertical="justify" wrapText="1"/>
    </xf>
    <xf numFmtId="0" fontId="1" fillId="0" borderId="10" xfId="4" applyBorder="1" applyAlignment="1">
      <alignment horizontal="justify" vertical="justify" wrapText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8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1" xfId="4" applyBorder="1" applyAlignment="1"/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8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176" fontId="31" fillId="0" borderId="21" xfId="1" applyNumberFormat="1" applyFont="1" applyFill="1" applyBorder="1" applyAlignment="1" applyProtection="1">
      <alignment horizontal="left" vertical="justify" wrapText="1"/>
      <protection hidden="1"/>
    </xf>
    <xf numFmtId="176" fontId="31" fillId="0" borderId="10" xfId="1" applyNumberFormat="1" applyFont="1" applyFill="1" applyBorder="1" applyAlignment="1" applyProtection="1">
      <alignment horizontal="left" vertical="justify" wrapText="1"/>
      <protection hidden="1"/>
    </xf>
    <xf numFmtId="176" fontId="31" fillId="0" borderId="18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45" xfId="1" applyNumberFormat="1" applyFont="1" applyFill="1" applyBorder="1" applyAlignment="1" applyProtection="1">
      <alignment horizontal="center" vertical="center"/>
      <protection hidden="1"/>
    </xf>
    <xf numFmtId="0" fontId="30" fillId="0" borderId="25" xfId="1" applyNumberFormat="1" applyFont="1" applyFill="1" applyBorder="1" applyAlignment="1" applyProtection="1">
      <alignment horizontal="center" vertical="center"/>
      <protection hidden="1"/>
    </xf>
    <xf numFmtId="170" fontId="30" fillId="0" borderId="34" xfId="1" applyNumberFormat="1" applyFont="1" applyFill="1" applyBorder="1" applyAlignment="1" applyProtection="1">
      <alignment horizontal="justify" vertical="justify" wrapText="1"/>
      <protection hidden="1"/>
    </xf>
    <xf numFmtId="17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4" applyFont="1" applyBorder="1" applyAlignment="1">
      <alignment horizontal="left" wrapText="1"/>
    </xf>
    <xf numFmtId="0" fontId="30" fillId="0" borderId="45" xfId="1" applyNumberFormat="1" applyFont="1" applyFill="1" applyBorder="1" applyAlignment="1" applyProtection="1">
      <alignment horizontal="center" vertical="justify"/>
      <protection hidden="1"/>
    </xf>
    <xf numFmtId="0" fontId="30" fillId="0" borderId="25" xfId="1" applyNumberFormat="1" applyFont="1" applyFill="1" applyBorder="1" applyAlignment="1" applyProtection="1">
      <alignment horizontal="center" vertical="justify"/>
      <protection hidden="1"/>
    </xf>
    <xf numFmtId="0" fontId="35" fillId="0" borderId="21" xfId="4" applyFont="1" applyBorder="1" applyAlignment="1">
      <alignment horizontal="left" vertical="justify" wrapText="1"/>
    </xf>
    <xf numFmtId="0" fontId="35" fillId="0" borderId="10" xfId="4" applyFont="1" applyBorder="1" applyAlignment="1">
      <alignment horizontal="left" vertical="justify" wrapText="1"/>
    </xf>
    <xf numFmtId="0" fontId="35" fillId="0" borderId="18" xfId="4" applyFont="1" applyBorder="1" applyAlignment="1">
      <alignment horizontal="justify" vertical="justify" wrapText="1"/>
    </xf>
    <xf numFmtId="0" fontId="35" fillId="0" borderId="21" xfId="4" applyFont="1" applyBorder="1" applyAlignment="1">
      <alignment horizontal="justify" vertical="justify" wrapText="1"/>
    </xf>
    <xf numFmtId="0" fontId="35" fillId="0" borderId="10" xfId="4" applyFont="1" applyBorder="1" applyAlignment="1">
      <alignment horizontal="justify" vertical="justify" wrapText="1"/>
    </xf>
    <xf numFmtId="170" fontId="30" fillId="0" borderId="22" xfId="1" applyNumberFormat="1" applyFont="1" applyFill="1" applyBorder="1" applyAlignment="1" applyProtection="1">
      <alignment horizontal="justify" vertical="justify" wrapText="1"/>
      <protection hidden="1"/>
    </xf>
    <xf numFmtId="170" fontId="30" fillId="0" borderId="21" xfId="1" applyNumberFormat="1" applyFont="1" applyFill="1" applyBorder="1" applyAlignment="1" applyProtection="1">
      <alignment horizontal="justify" vertical="justify" wrapText="1"/>
      <protection hidden="1"/>
    </xf>
    <xf numFmtId="170" fontId="30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8" xfId="4" applyFont="1" applyBorder="1" applyAlignment="1">
      <alignment horizontal="left" wrapText="1"/>
    </xf>
    <xf numFmtId="0" fontId="35" fillId="0" borderId="21" xfId="4" applyFont="1" applyBorder="1" applyAlignment="1">
      <alignment horizontal="left" wrapText="1"/>
    </xf>
    <xf numFmtId="0" fontId="35" fillId="0" borderId="10" xfId="4" applyFont="1" applyBorder="1" applyAlignment="1">
      <alignment horizontal="left" wrapText="1"/>
    </xf>
    <xf numFmtId="0" fontId="36" fillId="0" borderId="18" xfId="4" applyFont="1" applyBorder="1" applyAlignment="1">
      <alignment horizontal="left" wrapText="1"/>
    </xf>
    <xf numFmtId="0" fontId="36" fillId="0" borderId="21" xfId="4" applyFont="1" applyBorder="1" applyAlignment="1">
      <alignment horizontal="left" wrapText="1"/>
    </xf>
    <xf numFmtId="0" fontId="36" fillId="0" borderId="10" xfId="4" applyFont="1" applyBorder="1" applyAlignment="1">
      <alignment horizontal="left" wrapText="1"/>
    </xf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1" xfId="4" applyFont="1" applyBorder="1" applyAlignment="1">
      <alignment horizontal="left" vertical="justify" wrapText="1"/>
    </xf>
    <xf numFmtId="0" fontId="30" fillId="2" borderId="18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21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10" xfId="1" applyNumberFormat="1" applyFont="1" applyFill="1" applyBorder="1" applyAlignment="1" applyProtection="1">
      <alignment horizontal="justify" vertical="justify" wrapText="1"/>
      <protection hidden="1"/>
    </xf>
    <xf numFmtId="170" fontId="30" fillId="2" borderId="46" xfId="1" applyNumberFormat="1" applyFont="1" applyFill="1" applyBorder="1" applyAlignment="1" applyProtection="1">
      <alignment horizontal="justify" vertical="justify" wrapText="1"/>
      <protection hidden="1"/>
    </xf>
    <xf numFmtId="170" fontId="30" fillId="2" borderId="35" xfId="1" applyNumberFormat="1" applyFont="1" applyFill="1" applyBorder="1" applyAlignment="1" applyProtection="1">
      <alignment horizontal="justify" vertical="justify" wrapText="1"/>
      <protection hidden="1"/>
    </xf>
    <xf numFmtId="170" fontId="30" fillId="2" borderId="42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39" xfId="1" applyNumberFormat="1" applyFont="1" applyFill="1" applyBorder="1" applyAlignment="1" applyProtection="1">
      <alignment horizontal="center" vertical="justify"/>
      <protection hidden="1"/>
    </xf>
    <xf numFmtId="0" fontId="30" fillId="0" borderId="38" xfId="1" applyNumberFormat="1" applyFont="1" applyFill="1" applyBorder="1" applyAlignment="1" applyProtection="1">
      <alignment horizontal="center" vertical="justify"/>
      <protection hidden="1"/>
    </xf>
    <xf numFmtId="0" fontId="30" fillId="0" borderId="37" xfId="1" applyNumberFormat="1" applyFont="1" applyFill="1" applyBorder="1" applyAlignment="1" applyProtection="1">
      <alignment horizontal="center" vertical="justify"/>
      <protection hidden="1"/>
    </xf>
    <xf numFmtId="0" fontId="32" fillId="0" borderId="21" xfId="4" applyFont="1" applyBorder="1" applyAlignment="1">
      <alignment horizontal="justify" vertical="justify" wrapText="1"/>
    </xf>
    <xf numFmtId="0" fontId="32" fillId="0" borderId="10" xfId="4" applyFont="1" applyBorder="1" applyAlignment="1">
      <alignment horizontal="justify" vertical="justify" wrapText="1"/>
    </xf>
    <xf numFmtId="170" fontId="31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21" xfId="4" applyFont="1" applyBorder="1" applyAlignment="1">
      <alignment horizontal="left" vertical="justify" wrapText="1"/>
    </xf>
    <xf numFmtId="0" fontId="32" fillId="0" borderId="10" xfId="4" applyFont="1" applyBorder="1" applyAlignment="1">
      <alignment horizontal="left" vertical="justify" wrapText="1"/>
    </xf>
    <xf numFmtId="170" fontId="30" fillId="0" borderId="22" xfId="1" applyNumberFormat="1" applyFont="1" applyFill="1" applyBorder="1" applyAlignment="1" applyProtection="1">
      <alignment horizontal="left" vertical="justify" wrapText="1"/>
      <protection hidden="1"/>
    </xf>
    <xf numFmtId="170" fontId="30" fillId="0" borderId="21" xfId="1" applyNumberFormat="1" applyFont="1" applyFill="1" applyBorder="1" applyAlignment="1" applyProtection="1">
      <alignment horizontal="left" vertical="justify" wrapText="1"/>
      <protection hidden="1"/>
    </xf>
    <xf numFmtId="170" fontId="30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21" xfId="4" applyBorder="1" applyAlignment="1">
      <alignment horizontal="left" vertical="justify" wrapText="1"/>
    </xf>
    <xf numFmtId="0" fontId="1" fillId="0" borderId="10" xfId="4" applyBorder="1" applyAlignment="1">
      <alignment horizontal="left" vertical="justify" wrapText="1"/>
    </xf>
    <xf numFmtId="0" fontId="33" fillId="0" borderId="21" xfId="4" applyFont="1" applyBorder="1" applyAlignment="1">
      <alignment horizontal="left" vertical="justify" wrapText="1"/>
    </xf>
    <xf numFmtId="0" fontId="33" fillId="0" borderId="10" xfId="4" applyFont="1" applyBorder="1" applyAlignment="1">
      <alignment horizontal="left" vertical="justify" wrapText="1"/>
    </xf>
    <xf numFmtId="0" fontId="31" fillId="2" borderId="1" xfId="1" applyNumberFormat="1" applyFont="1" applyFill="1" applyBorder="1" applyAlignment="1" applyProtection="1">
      <alignment horizontal="left" vertical="justify" wrapText="1"/>
      <protection hidden="1"/>
    </xf>
    <xf numFmtId="176" fontId="31" fillId="2" borderId="18" xfId="1" applyNumberFormat="1" applyFont="1" applyFill="1" applyBorder="1" applyAlignment="1" applyProtection="1">
      <alignment horizontal="left" vertical="justify" wrapText="1"/>
      <protection hidden="1"/>
    </xf>
    <xf numFmtId="176" fontId="31" fillId="2" borderId="21" xfId="1" applyNumberFormat="1" applyFont="1" applyFill="1" applyBorder="1" applyAlignment="1" applyProtection="1">
      <alignment horizontal="left" vertical="justify" wrapText="1"/>
      <protection hidden="1"/>
    </xf>
    <xf numFmtId="176" fontId="31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8" xfId="4" applyFont="1" applyBorder="1" applyAlignment="1">
      <alignment horizontal="left" vertical="distributed"/>
    </xf>
    <xf numFmtId="0" fontId="32" fillId="0" borderId="21" xfId="4" applyFont="1" applyBorder="1" applyAlignment="1">
      <alignment horizontal="left" vertical="distributed"/>
    </xf>
    <xf numFmtId="0" fontId="32" fillId="0" borderId="10" xfId="4" applyFont="1" applyBorder="1" applyAlignment="1">
      <alignment horizontal="left" vertical="distributed"/>
    </xf>
    <xf numFmtId="0" fontId="34" fillId="0" borderId="21" xfId="4" applyFont="1" applyBorder="1" applyAlignment="1">
      <alignment horizontal="left" vertical="justify" wrapText="1"/>
    </xf>
    <xf numFmtId="0" fontId="34" fillId="0" borderId="10" xfId="4" applyFont="1" applyBorder="1" applyAlignment="1">
      <alignment horizontal="left" vertical="justify" wrapText="1"/>
    </xf>
    <xf numFmtId="0" fontId="31" fillId="2" borderId="18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21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10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34" xfId="1" applyNumberFormat="1" applyFont="1" applyFill="1" applyBorder="1" applyAlignment="1" applyProtection="1">
      <alignment wrapText="1"/>
      <protection hidden="1"/>
    </xf>
    <xf numFmtId="0" fontId="9" fillId="0" borderId="22" xfId="1" applyNumberFormat="1" applyFont="1" applyFill="1" applyBorder="1" applyAlignment="1" applyProtection="1">
      <alignment horizontal="left" wrapText="1"/>
      <protection hidden="1"/>
    </xf>
    <xf numFmtId="0" fontId="9" fillId="0" borderId="34" xfId="1" applyNumberFormat="1" applyFont="1" applyFill="1" applyBorder="1" applyAlignment="1" applyProtection="1">
      <alignment horizontal="left" wrapText="1"/>
      <protection hidden="1"/>
    </xf>
    <xf numFmtId="0" fontId="20" fillId="0" borderId="0" xfId="1" applyNumberFormat="1" applyFont="1" applyFill="1" applyAlignment="1" applyProtection="1">
      <alignment horizontal="center" vertical="distributed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applyNumberFormat="1" applyFont="1" applyFill="1" applyBorder="1" applyAlignment="1" applyProtection="1">
      <protection hidden="1"/>
    </xf>
    <xf numFmtId="0" fontId="22" fillId="0" borderId="13" xfId="1" applyNumberFormat="1" applyFont="1" applyFill="1" applyBorder="1" applyAlignment="1" applyProtection="1">
      <alignment horizontal="center" vertical="center"/>
      <protection hidden="1"/>
    </xf>
    <xf numFmtId="0" fontId="2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ill="1" applyProtection="1">
      <protection hidden="1"/>
    </xf>
    <xf numFmtId="0" fontId="5" fillId="0" borderId="0" xfId="1" applyFill="1" applyBorder="1" applyProtection="1">
      <protection hidden="1"/>
    </xf>
    <xf numFmtId="0" fontId="22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16" xfId="1" applyFill="1" applyBorder="1" applyProtection="1">
      <protection hidden="1"/>
    </xf>
    <xf numFmtId="0" fontId="5" fillId="0" borderId="15" xfId="1" applyFill="1" applyBorder="1" applyProtection="1">
      <protection hidden="1"/>
    </xf>
    <xf numFmtId="0" fontId="5" fillId="0" borderId="0" xfId="8" applyFill="1" applyAlignment="1" applyProtection="1">
      <alignment horizontal="right"/>
      <protection hidden="1"/>
    </xf>
    <xf numFmtId="0" fontId="20" fillId="0" borderId="0" xfId="1" applyFont="1" applyFill="1" applyBorder="1" applyProtection="1">
      <protection hidden="1"/>
    </xf>
    <xf numFmtId="0" fontId="9" fillId="0" borderId="0" xfId="2" applyNumberFormat="1" applyFont="1" applyFill="1" applyAlignment="1" applyProtection="1">
      <protection hidden="1"/>
    </xf>
    <xf numFmtId="169" fontId="9" fillId="0" borderId="0" xfId="2" applyNumberFormat="1" applyFont="1" applyFill="1" applyAlignment="1" applyProtection="1">
      <protection hidden="1"/>
    </xf>
    <xf numFmtId="170" fontId="41" fillId="0" borderId="10" xfId="1" applyNumberFormat="1" applyFont="1" applyFill="1" applyBorder="1" applyAlignment="1" applyProtection="1">
      <protection hidden="1"/>
    </xf>
    <xf numFmtId="169" fontId="41" fillId="0" borderId="1" xfId="1" applyNumberFormat="1" applyFont="1" applyFill="1" applyBorder="1" applyAlignment="1" applyProtection="1">
      <protection hidden="1"/>
    </xf>
    <xf numFmtId="169" fontId="41" fillId="0" borderId="18" xfId="1" applyNumberFormat="1" applyFont="1" applyFill="1" applyBorder="1" applyAlignment="1" applyProtection="1">
      <protection hidden="1"/>
    </xf>
    <xf numFmtId="170" fontId="9" fillId="0" borderId="1" xfId="1" applyNumberFormat="1" applyFont="1" applyFill="1" applyBorder="1" applyAlignment="1" applyProtection="1">
      <protection hidden="1"/>
    </xf>
    <xf numFmtId="169" fontId="9" fillId="0" borderId="18" xfId="1" applyNumberFormat="1" applyFont="1" applyFill="1" applyBorder="1" applyAlignment="1" applyProtection="1">
      <protection hidden="1"/>
    </xf>
    <xf numFmtId="169" fontId="9" fillId="0" borderId="17" xfId="1" applyNumberFormat="1" applyFont="1" applyFill="1" applyBorder="1" applyAlignment="1" applyProtection="1">
      <protection hidden="1"/>
    </xf>
    <xf numFmtId="174" fontId="9" fillId="0" borderId="18" xfId="1" applyNumberFormat="1" applyFont="1" applyFill="1" applyBorder="1" applyAlignment="1" applyProtection="1">
      <protection hidden="1"/>
    </xf>
    <xf numFmtId="171" fontId="9" fillId="0" borderId="18" xfId="1" applyNumberFormat="1" applyFont="1" applyFill="1" applyBorder="1" applyAlignment="1" applyProtection="1">
      <protection hidden="1"/>
    </xf>
    <xf numFmtId="170" fontId="9" fillId="0" borderId="10" xfId="1" applyNumberFormat="1" applyFont="1" applyFill="1" applyBorder="1" applyAlignment="1" applyProtection="1">
      <protection hidden="1"/>
    </xf>
    <xf numFmtId="169" fontId="9" fillId="0" borderId="1" xfId="1" applyNumberFormat="1" applyFont="1" applyFill="1" applyBorder="1" applyAlignment="1" applyProtection="1">
      <protection hidden="1"/>
    </xf>
    <xf numFmtId="169" fontId="9" fillId="0" borderId="41" xfId="1" applyNumberFormat="1" applyFont="1" applyFill="1" applyBorder="1" applyAlignment="1" applyProtection="1">
      <protection hidden="1"/>
    </xf>
    <xf numFmtId="174" fontId="40" fillId="0" borderId="18" xfId="1" applyNumberFormat="1" applyFont="1" applyFill="1" applyBorder="1" applyAlignment="1" applyProtection="1">
      <protection hidden="1"/>
    </xf>
    <xf numFmtId="171" fontId="40" fillId="0" borderId="18" xfId="1" applyNumberFormat="1" applyFont="1" applyFill="1" applyBorder="1" applyAlignment="1" applyProtection="1">
      <protection hidden="1"/>
    </xf>
    <xf numFmtId="170" fontId="40" fillId="0" borderId="1" xfId="1" applyNumberFormat="1" applyFont="1" applyFill="1" applyBorder="1" applyAlignment="1" applyProtection="1">
      <protection hidden="1"/>
    </xf>
    <xf numFmtId="169" fontId="40" fillId="0" borderId="18" xfId="1" applyNumberFormat="1" applyFont="1" applyFill="1" applyBorder="1" applyAlignment="1" applyProtection="1">
      <protection hidden="1"/>
    </xf>
    <xf numFmtId="169" fontId="40" fillId="0" borderId="41" xfId="1" applyNumberFormat="1" applyFont="1" applyFill="1" applyBorder="1" applyAlignment="1" applyProtection="1">
      <protection hidden="1"/>
    </xf>
    <xf numFmtId="174" fontId="19" fillId="0" borderId="24" xfId="1" applyNumberFormat="1" applyFont="1" applyFill="1" applyBorder="1" applyAlignment="1" applyProtection="1">
      <protection hidden="1"/>
    </xf>
    <xf numFmtId="171" fontId="19" fillId="0" borderId="24" xfId="1" applyNumberFormat="1" applyFont="1" applyFill="1" applyBorder="1" applyAlignment="1" applyProtection="1">
      <protection hidden="1"/>
    </xf>
    <xf numFmtId="170" fontId="19" fillId="0" borderId="25" xfId="1" applyNumberFormat="1" applyFont="1" applyFill="1" applyBorder="1" applyAlignment="1" applyProtection="1">
      <protection hidden="1"/>
    </xf>
    <xf numFmtId="170" fontId="9" fillId="0" borderId="47" xfId="1" applyNumberFormat="1" applyFont="1" applyFill="1" applyBorder="1" applyAlignment="1" applyProtection="1">
      <protection hidden="1"/>
    </xf>
    <xf numFmtId="169" fontId="9" fillId="0" borderId="25" xfId="1" applyNumberFormat="1" applyFont="1" applyFill="1" applyBorder="1" applyAlignment="1" applyProtection="1">
      <protection hidden="1"/>
    </xf>
    <xf numFmtId="169" fontId="9" fillId="0" borderId="24" xfId="1" applyNumberFormat="1" applyFont="1" applyFill="1" applyBorder="1" applyAlignment="1" applyProtection="1">
      <protection hidden="1"/>
    </xf>
    <xf numFmtId="169" fontId="19" fillId="0" borderId="24" xfId="1" applyNumberFormat="1" applyFont="1" applyFill="1" applyBorder="1" applyAlignment="1" applyProtection="1">
      <protection hidden="1"/>
    </xf>
    <xf numFmtId="169" fontId="19" fillId="0" borderId="23" xfId="1" applyNumberFormat="1" applyFont="1" applyFill="1" applyBorder="1" applyAlignment="1" applyProtection="1">
      <protection hidden="1"/>
    </xf>
    <xf numFmtId="174" fontId="19" fillId="0" borderId="18" xfId="1" applyNumberFormat="1" applyFont="1" applyFill="1" applyBorder="1" applyAlignment="1" applyProtection="1">
      <protection hidden="1"/>
    </xf>
    <xf numFmtId="171" fontId="19" fillId="0" borderId="18" xfId="1" applyNumberFormat="1" applyFont="1" applyFill="1" applyBorder="1" applyAlignment="1" applyProtection="1">
      <protection hidden="1"/>
    </xf>
    <xf numFmtId="170" fontId="19" fillId="0" borderId="1" xfId="1" applyNumberFormat="1" applyFont="1" applyFill="1" applyBorder="1" applyAlignment="1" applyProtection="1">
      <protection hidden="1"/>
    </xf>
    <xf numFmtId="169" fontId="19" fillId="0" borderId="18" xfId="1" applyNumberFormat="1" applyFont="1" applyFill="1" applyBorder="1" applyAlignment="1" applyProtection="1">
      <protection hidden="1"/>
    </xf>
    <xf numFmtId="169" fontId="19" fillId="0" borderId="17" xfId="1" applyNumberFormat="1" applyFont="1" applyFill="1" applyBorder="1" applyAlignment="1" applyProtection="1">
      <protection hidden="1"/>
    </xf>
    <xf numFmtId="174" fontId="39" fillId="0" borderId="18" xfId="1" applyNumberFormat="1" applyFont="1" applyFill="1" applyBorder="1" applyAlignment="1" applyProtection="1">
      <protection hidden="1"/>
    </xf>
    <xf numFmtId="171" fontId="39" fillId="0" borderId="18" xfId="1" applyNumberFormat="1" applyFont="1" applyFill="1" applyBorder="1" applyAlignment="1" applyProtection="1">
      <protection hidden="1"/>
    </xf>
    <xf numFmtId="170" fontId="39" fillId="0" borderId="1" xfId="1" applyNumberFormat="1" applyFont="1" applyFill="1" applyBorder="1" applyAlignment="1" applyProtection="1">
      <protection hidden="1"/>
    </xf>
    <xf numFmtId="169" fontId="39" fillId="0" borderId="18" xfId="1" applyNumberFormat="1" applyFont="1" applyFill="1" applyBorder="1" applyAlignment="1" applyProtection="1">
      <protection hidden="1"/>
    </xf>
    <xf numFmtId="169" fontId="39" fillId="0" borderId="17" xfId="1" applyNumberFormat="1" applyFont="1" applyFill="1" applyBorder="1" applyAlignment="1" applyProtection="1">
      <protection hidden="1"/>
    </xf>
    <xf numFmtId="169" fontId="40" fillId="0" borderId="17" xfId="1" applyNumberFormat="1" applyFont="1" applyFill="1" applyBorder="1" applyAlignment="1" applyProtection="1">
      <protection hidden="1"/>
    </xf>
    <xf numFmtId="169" fontId="9" fillId="0" borderId="48" xfId="1" applyNumberFormat="1" applyFont="1" applyFill="1" applyBorder="1" applyAlignment="1" applyProtection="1">
      <protection hidden="1"/>
    </xf>
    <xf numFmtId="170" fontId="42" fillId="0" borderId="10" xfId="1" applyNumberFormat="1" applyFont="1" applyFill="1" applyBorder="1" applyAlignment="1" applyProtection="1">
      <protection hidden="1"/>
    </xf>
    <xf numFmtId="169" fontId="42" fillId="0" borderId="1" xfId="1" applyNumberFormat="1" applyFont="1" applyFill="1" applyBorder="1" applyAlignment="1" applyProtection="1">
      <protection hidden="1"/>
    </xf>
    <xf numFmtId="169" fontId="42" fillId="0" borderId="18" xfId="1" applyNumberFormat="1" applyFont="1" applyFill="1" applyBorder="1" applyAlignment="1" applyProtection="1">
      <protection hidden="1"/>
    </xf>
    <xf numFmtId="170" fontId="39" fillId="0" borderId="10" xfId="1" applyNumberFormat="1" applyFont="1" applyFill="1" applyBorder="1" applyAlignment="1" applyProtection="1">
      <protection hidden="1"/>
    </xf>
    <xf numFmtId="169" fontId="39" fillId="0" borderId="1" xfId="1" applyNumberFormat="1" applyFont="1" applyFill="1" applyBorder="1" applyAlignment="1" applyProtection="1">
      <protection hidden="1"/>
    </xf>
    <xf numFmtId="174" fontId="39" fillId="0" borderId="18" xfId="1" applyNumberFormat="1" applyFont="1" applyFill="1" applyBorder="1" applyAlignment="1" applyProtection="1">
      <alignment horizontal="right"/>
      <protection hidden="1"/>
    </xf>
    <xf numFmtId="171" fontId="39" fillId="0" borderId="18" xfId="1" applyNumberFormat="1" applyFont="1" applyFill="1" applyBorder="1" applyAlignment="1" applyProtection="1">
      <alignment horizontal="right"/>
      <protection hidden="1"/>
    </xf>
    <xf numFmtId="170" fontId="39" fillId="0" borderId="1" xfId="1" applyNumberFormat="1" applyFont="1" applyFill="1" applyBorder="1" applyAlignment="1" applyProtection="1">
      <alignment horizontal="right"/>
      <protection hidden="1"/>
    </xf>
    <xf numFmtId="170" fontId="39" fillId="0" borderId="10" xfId="1" applyNumberFormat="1" applyFont="1" applyFill="1" applyBorder="1" applyAlignment="1" applyProtection="1">
      <alignment horizontal="right"/>
      <protection hidden="1"/>
    </xf>
    <xf numFmtId="169" fontId="39" fillId="0" borderId="1" xfId="1" applyNumberFormat="1" applyFont="1" applyFill="1" applyBorder="1" applyAlignment="1" applyProtection="1">
      <alignment horizontal="right"/>
      <protection hidden="1"/>
    </xf>
    <xf numFmtId="169" fontId="39" fillId="0" borderId="18" xfId="1" applyNumberFormat="1" applyFont="1" applyFill="1" applyBorder="1" applyAlignment="1" applyProtection="1">
      <alignment horizontal="right"/>
      <protection hidden="1"/>
    </xf>
    <xf numFmtId="169" fontId="39" fillId="0" borderId="17" xfId="1" applyNumberFormat="1" applyFont="1" applyFill="1" applyBorder="1" applyAlignment="1" applyProtection="1">
      <alignment horizontal="right"/>
      <protection hidden="1"/>
    </xf>
    <xf numFmtId="174" fontId="9" fillId="0" borderId="18" xfId="1" applyNumberFormat="1" applyFont="1" applyFill="1" applyBorder="1" applyAlignment="1" applyProtection="1">
      <alignment horizontal="right"/>
      <protection hidden="1"/>
    </xf>
    <xf numFmtId="171" fontId="9" fillId="0" borderId="18" xfId="1" applyNumberFormat="1" applyFont="1" applyFill="1" applyBorder="1" applyAlignment="1" applyProtection="1">
      <alignment horizontal="right"/>
      <protection hidden="1"/>
    </xf>
    <xf numFmtId="170" fontId="9" fillId="0" borderId="1" xfId="1" applyNumberFormat="1" applyFont="1" applyFill="1" applyBorder="1" applyAlignment="1" applyProtection="1">
      <alignment horizontal="right"/>
      <protection hidden="1"/>
    </xf>
    <xf numFmtId="170" fontId="9" fillId="0" borderId="10" xfId="1" applyNumberFormat="1" applyFont="1" applyFill="1" applyBorder="1" applyAlignment="1" applyProtection="1">
      <alignment horizontal="right"/>
      <protection hidden="1"/>
    </xf>
    <xf numFmtId="169" fontId="9" fillId="0" borderId="1" xfId="1" applyNumberFormat="1" applyFont="1" applyFill="1" applyBorder="1" applyAlignment="1" applyProtection="1">
      <alignment horizontal="right"/>
      <protection hidden="1"/>
    </xf>
    <xf numFmtId="169" fontId="9" fillId="0" borderId="18" xfId="1" applyNumberFormat="1" applyFont="1" applyFill="1" applyBorder="1" applyAlignment="1" applyProtection="1">
      <alignment horizontal="right"/>
      <protection hidden="1"/>
    </xf>
    <xf numFmtId="169" fontId="9" fillId="0" borderId="17" xfId="1" applyNumberFormat="1" applyFont="1" applyFill="1" applyBorder="1" applyAlignment="1" applyProtection="1">
      <alignment horizontal="right"/>
      <protection hidden="1"/>
    </xf>
    <xf numFmtId="0" fontId="20" fillId="0" borderId="49" xfId="1" applyFont="1" applyFill="1" applyBorder="1" applyProtection="1">
      <protection hidden="1"/>
    </xf>
    <xf numFmtId="0" fontId="5" fillId="0" borderId="50" xfId="1" applyFill="1" applyBorder="1" applyProtection="1">
      <protection hidden="1"/>
    </xf>
    <xf numFmtId="0" fontId="5" fillId="0" borderId="50" xfId="1" applyNumberFormat="1" applyFont="1" applyFill="1" applyBorder="1" applyAlignment="1" applyProtection="1">
      <protection hidden="1"/>
    </xf>
    <xf numFmtId="0" fontId="20" fillId="0" borderId="51" xfId="1" applyNumberFormat="1" applyFont="1" applyFill="1" applyBorder="1" applyAlignment="1" applyProtection="1">
      <alignment horizontal="center"/>
      <protection hidden="1"/>
    </xf>
    <xf numFmtId="0" fontId="22" fillId="0" borderId="52" xfId="1" applyNumberFormat="1" applyFont="1" applyFill="1" applyBorder="1" applyAlignment="1" applyProtection="1">
      <alignment horizontal="right"/>
      <protection hidden="1"/>
    </xf>
    <xf numFmtId="169" fontId="22" fillId="0" borderId="51" xfId="1" applyNumberFormat="1" applyFont="1" applyFill="1" applyBorder="1" applyAlignment="1" applyProtection="1">
      <protection hidden="1"/>
    </xf>
    <xf numFmtId="169" fontId="22" fillId="0" borderId="53" xfId="1" applyNumberFormat="1" applyFont="1" applyFill="1" applyBorder="1" applyAlignment="1" applyProtection="1">
      <protection hidden="1"/>
    </xf>
    <xf numFmtId="181" fontId="22" fillId="0" borderId="51" xfId="1" applyNumberFormat="1" applyFont="1" applyFill="1" applyBorder="1" applyAlignment="1" applyProtection="1">
      <protection hidden="1"/>
    </xf>
    <xf numFmtId="181" fontId="22" fillId="0" borderId="54" xfId="1" applyNumberFormat="1" applyFont="1" applyFill="1" applyBorder="1" applyAlignment="1" applyProtection="1">
      <protection hidden="1"/>
    </xf>
    <xf numFmtId="174" fontId="9" fillId="0" borderId="1" xfId="1" applyNumberFormat="1" applyFont="1" applyFill="1" applyBorder="1" applyAlignment="1" applyProtection="1">
      <protection hidden="1"/>
    </xf>
    <xf numFmtId="171" fontId="9" fillId="0" borderId="1" xfId="1" applyNumberFormat="1" applyFont="1" applyFill="1" applyBorder="1" applyAlignment="1" applyProtection="1">
      <protection hidden="1"/>
    </xf>
    <xf numFmtId="174" fontId="39" fillId="0" borderId="1" xfId="1" applyNumberFormat="1" applyFont="1" applyFill="1" applyBorder="1" applyAlignment="1" applyProtection="1">
      <protection hidden="1"/>
    </xf>
    <xf numFmtId="171" fontId="39" fillId="0" borderId="1" xfId="1" applyNumberFormat="1" applyFont="1" applyFill="1" applyBorder="1" applyAlignment="1" applyProtection="1">
      <protection hidden="1"/>
    </xf>
    <xf numFmtId="0" fontId="9" fillId="0" borderId="22" xfId="1" applyNumberFormat="1" applyFont="1" applyFill="1" applyBorder="1" applyAlignment="1" applyProtection="1">
      <alignment wrapText="1"/>
      <protection hidden="1"/>
    </xf>
    <xf numFmtId="0" fontId="19" fillId="0" borderId="28" xfId="1" applyNumberFormat="1" applyFont="1" applyFill="1" applyBorder="1" applyAlignment="1" applyProtection="1">
      <alignment wrapText="1"/>
      <protection hidden="1"/>
    </xf>
    <xf numFmtId="0" fontId="19" fillId="0" borderId="27" xfId="1" applyNumberFormat="1" applyFont="1" applyFill="1" applyBorder="1" applyAlignment="1" applyProtection="1">
      <alignment wrapText="1"/>
      <protection hidden="1"/>
    </xf>
    <xf numFmtId="0" fontId="19" fillId="0" borderId="47" xfId="1" applyNumberFormat="1" applyFont="1" applyFill="1" applyBorder="1" applyAlignment="1" applyProtection="1">
      <alignment wrapText="1"/>
      <protection hidden="1"/>
    </xf>
    <xf numFmtId="0" fontId="40" fillId="0" borderId="34" xfId="1" applyNumberFormat="1" applyFont="1" applyFill="1" applyBorder="1" applyAlignment="1" applyProtection="1">
      <alignment wrapText="1"/>
      <protection hidden="1"/>
    </xf>
    <xf numFmtId="0" fontId="40" fillId="0" borderId="22" xfId="1" applyNumberFormat="1" applyFont="1" applyFill="1" applyBorder="1" applyAlignment="1" applyProtection="1">
      <alignment wrapText="1"/>
      <protection hidden="1"/>
    </xf>
    <xf numFmtId="0" fontId="38" fillId="0" borderId="0" xfId="1" applyNumberFormat="1" applyFont="1" applyFill="1" applyAlignment="1" applyProtection="1">
      <protection hidden="1"/>
    </xf>
    <xf numFmtId="0" fontId="39" fillId="0" borderId="34" xfId="1" applyNumberFormat="1" applyFont="1" applyFill="1" applyBorder="1" applyAlignment="1" applyProtection="1">
      <alignment wrapText="1"/>
      <protection hidden="1"/>
    </xf>
    <xf numFmtId="0" fontId="39" fillId="0" borderId="22" xfId="1" applyNumberFormat="1" applyFont="1" applyFill="1" applyBorder="1" applyAlignment="1" applyProtection="1">
      <alignment wrapText="1"/>
      <protection hidden="1"/>
    </xf>
    <xf numFmtId="0" fontId="9" fillId="0" borderId="21" xfId="1" applyNumberFormat="1" applyFont="1" applyFill="1" applyBorder="1" applyAlignment="1" applyProtection="1">
      <alignment horizontal="left" wrapText="1"/>
      <protection hidden="1"/>
    </xf>
    <xf numFmtId="0" fontId="9" fillId="0" borderId="10" xfId="1" applyNumberFormat="1" applyFont="1" applyFill="1" applyBorder="1" applyAlignment="1" applyProtection="1">
      <alignment horizontal="left" wrapText="1"/>
      <protection hidden="1"/>
    </xf>
    <xf numFmtId="0" fontId="40" fillId="0" borderId="22" xfId="1" applyNumberFormat="1" applyFont="1" applyFill="1" applyBorder="1" applyAlignment="1" applyProtection="1">
      <alignment horizontal="left" wrapText="1"/>
      <protection hidden="1"/>
    </xf>
    <xf numFmtId="0" fontId="40" fillId="0" borderId="21" xfId="1" applyNumberFormat="1" applyFont="1" applyFill="1" applyBorder="1" applyAlignment="1" applyProtection="1">
      <alignment horizontal="left" wrapText="1"/>
      <protection hidden="1"/>
    </xf>
    <xf numFmtId="0" fontId="40" fillId="0" borderId="10" xfId="1" applyNumberFormat="1" applyFont="1" applyFill="1" applyBorder="1" applyAlignment="1" applyProtection="1">
      <alignment horizontal="left" wrapText="1"/>
      <protection hidden="1"/>
    </xf>
    <xf numFmtId="170" fontId="19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19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39" fillId="0" borderId="34" xfId="1" applyNumberFormat="1" applyFont="1" applyFill="1" applyBorder="1" applyAlignment="1" applyProtection="1">
      <alignment horizontal="left" wrapText="1"/>
      <protection hidden="1"/>
    </xf>
    <xf numFmtId="0" fontId="39" fillId="0" borderId="22" xfId="1" applyNumberFormat="1" applyFont="1" applyFill="1" applyBorder="1" applyAlignment="1" applyProtection="1">
      <alignment horizontal="left" wrapText="1"/>
      <protection hidden="1"/>
    </xf>
    <xf numFmtId="0" fontId="39" fillId="0" borderId="18" xfId="1" applyNumberFormat="1" applyFont="1" applyFill="1" applyBorder="1" applyAlignment="1" applyProtection="1">
      <alignment horizontal="left" wrapText="1"/>
      <protection hidden="1"/>
    </xf>
    <xf numFmtId="0" fontId="39" fillId="0" borderId="21" xfId="1" applyNumberFormat="1" applyFont="1" applyFill="1" applyBorder="1" applyAlignment="1" applyProtection="1">
      <alignment horizontal="left" wrapText="1"/>
      <protection hidden="1"/>
    </xf>
    <xf numFmtId="0" fontId="39" fillId="0" borderId="10" xfId="1" applyNumberFormat="1" applyFont="1" applyFill="1" applyBorder="1" applyAlignment="1" applyProtection="1">
      <alignment horizontal="left" wrapText="1"/>
      <protection hidden="1"/>
    </xf>
    <xf numFmtId="0" fontId="9" fillId="0" borderId="18" xfId="1" applyNumberFormat="1" applyFont="1" applyFill="1" applyBorder="1" applyAlignment="1" applyProtection="1">
      <alignment horizontal="left" wrapText="1"/>
      <protection hidden="1"/>
    </xf>
    <xf numFmtId="0" fontId="44" fillId="0" borderId="0" xfId="9" applyFont="1"/>
    <xf numFmtId="0" fontId="44" fillId="0" borderId="0" xfId="9" applyFont="1" applyAlignment="1">
      <alignment horizontal="center" vertical="center"/>
    </xf>
    <xf numFmtId="0" fontId="45" fillId="0" borderId="0" xfId="9" applyFont="1"/>
    <xf numFmtId="182" fontId="45" fillId="0" borderId="1" xfId="10" applyFont="1" applyBorder="1" applyAlignment="1">
      <alignment horizontal="left" indent="1"/>
    </xf>
    <xf numFmtId="0" fontId="45" fillId="0" borderId="1" xfId="9" applyFont="1" applyFill="1" applyBorder="1" applyAlignment="1">
      <alignment horizontal="left" wrapText="1"/>
    </xf>
    <xf numFmtId="0" fontId="45" fillId="0" borderId="1" xfId="9" applyNumberFormat="1" applyFont="1" applyFill="1" applyBorder="1" applyAlignment="1">
      <alignment horizontal="center"/>
    </xf>
    <xf numFmtId="0" fontId="44" fillId="0" borderId="1" xfId="9" applyFont="1" applyBorder="1"/>
    <xf numFmtId="0" fontId="44" fillId="0" borderId="1" xfId="9" applyFont="1" applyFill="1" applyBorder="1" applyAlignment="1">
      <alignment wrapText="1"/>
    </xf>
    <xf numFmtId="49" fontId="44" fillId="0" borderId="1" xfId="9" applyNumberFormat="1" applyFont="1" applyFill="1" applyBorder="1" applyAlignment="1">
      <alignment horizontal="center"/>
    </xf>
    <xf numFmtId="0" fontId="44" fillId="0" borderId="1" xfId="9" applyFont="1" applyFill="1" applyBorder="1" applyAlignment="1">
      <alignment horizontal="left" wrapText="1"/>
    </xf>
    <xf numFmtId="49" fontId="46" fillId="0" borderId="1" xfId="9" applyNumberFormat="1" applyFont="1" applyFill="1" applyBorder="1" applyAlignment="1">
      <alignment horizontal="center"/>
    </xf>
    <xf numFmtId="0" fontId="44" fillId="0" borderId="0" xfId="9" applyFont="1" applyAlignment="1">
      <alignment wrapText="1"/>
    </xf>
    <xf numFmtId="0" fontId="44" fillId="0" borderId="1" xfId="9" applyFont="1" applyBorder="1" applyAlignment="1">
      <alignment wrapText="1"/>
    </xf>
    <xf numFmtId="0" fontId="45" fillId="0" borderId="0" xfId="9" applyFont="1" applyAlignment="1">
      <alignment wrapText="1"/>
    </xf>
    <xf numFmtId="0" fontId="45" fillId="0" borderId="1" xfId="9" applyFont="1" applyBorder="1" applyAlignment="1">
      <alignment wrapText="1"/>
    </xf>
    <xf numFmtId="49" fontId="45" fillId="0" borderId="1" xfId="9" applyNumberFormat="1" applyFont="1" applyFill="1" applyBorder="1" applyAlignment="1">
      <alignment horizontal="center"/>
    </xf>
    <xf numFmtId="183" fontId="47" fillId="0" borderId="1" xfId="10" applyNumberFormat="1" applyFont="1" applyBorder="1" applyAlignment="1">
      <alignment horizontal="right" wrapText="1"/>
    </xf>
    <xf numFmtId="183" fontId="44" fillId="0" borderId="1" xfId="10" applyNumberFormat="1" applyFont="1" applyBorder="1" applyAlignment="1">
      <alignment horizontal="right" wrapText="1"/>
    </xf>
    <xf numFmtId="0" fontId="44" fillId="0" borderId="0" xfId="9" applyFont="1" applyAlignment="1">
      <alignment horizontal="center" vertical="center" wrapText="1"/>
    </xf>
    <xf numFmtId="184" fontId="44" fillId="0" borderId="1" xfId="9" applyNumberFormat="1" applyFont="1" applyBorder="1" applyAlignment="1">
      <alignment horizontal="right" vertical="center" wrapText="1"/>
    </xf>
    <xf numFmtId="0" fontId="44" fillId="5" borderId="0" xfId="9" applyFont="1" applyFill="1"/>
    <xf numFmtId="0" fontId="44" fillId="5" borderId="0" xfId="9" applyFont="1" applyFill="1" applyAlignment="1">
      <alignment horizontal="center" vertical="center"/>
    </xf>
    <xf numFmtId="184" fontId="44" fillId="5" borderId="1" xfId="9" applyNumberFormat="1" applyFont="1" applyFill="1" applyBorder="1" applyAlignment="1">
      <alignment horizontal="right" vertical="center"/>
    </xf>
    <xf numFmtId="184" fontId="44" fillId="0" borderId="1" xfId="9" applyNumberFormat="1" applyFont="1" applyBorder="1" applyAlignment="1">
      <alignment horizontal="right" vertical="center"/>
    </xf>
    <xf numFmtId="0" fontId="44" fillId="0" borderId="1" xfId="9" applyFont="1" applyFill="1" applyBorder="1" applyAlignment="1">
      <alignment horizontal="left" vertical="top" wrapText="1"/>
    </xf>
    <xf numFmtId="4" fontId="45" fillId="0" borderId="1" xfId="9" applyNumberFormat="1" applyFont="1" applyFill="1" applyBorder="1" applyAlignment="1">
      <alignment vertical="center"/>
    </xf>
    <xf numFmtId="0" fontId="45" fillId="0" borderId="1" xfId="9" applyFont="1" applyFill="1" applyBorder="1" applyAlignment="1">
      <alignment horizontal="left" vertical="top" wrapText="1"/>
    </xf>
    <xf numFmtId="0" fontId="44" fillId="0" borderId="0" xfId="9" applyFont="1" applyAlignment="1">
      <alignment horizontal="center"/>
    </xf>
    <xf numFmtId="0" fontId="44" fillId="0" borderId="1" xfId="9" applyFont="1" applyBorder="1" applyAlignment="1">
      <alignment horizontal="center" vertical="center"/>
    </xf>
    <xf numFmtId="0" fontId="44" fillId="0" borderId="1" xfId="9" applyFont="1" applyBorder="1" applyAlignment="1">
      <alignment horizontal="center"/>
    </xf>
    <xf numFmtId="0" fontId="44" fillId="0" borderId="0" xfId="9" applyFont="1" applyAlignment="1">
      <alignment vertical="center"/>
    </xf>
    <xf numFmtId="0" fontId="44" fillId="0" borderId="1" xfId="9" applyFont="1" applyBorder="1" applyAlignment="1">
      <alignment horizontal="center" vertical="center" wrapText="1"/>
    </xf>
    <xf numFmtId="0" fontId="44" fillId="0" borderId="35" xfId="9" applyFont="1" applyBorder="1" applyAlignment="1">
      <alignment horizontal="right" vertical="center" wrapText="1"/>
    </xf>
    <xf numFmtId="0" fontId="44" fillId="0" borderId="35" xfId="9" applyFont="1" applyBorder="1" applyAlignment="1">
      <alignment vertical="center" wrapText="1"/>
    </xf>
    <xf numFmtId="0" fontId="44" fillId="0" borderId="0" xfId="9" applyFont="1" applyAlignment="1">
      <alignment horizontal="center" vertical="center" wrapText="1"/>
    </xf>
    <xf numFmtId="0" fontId="44" fillId="0" borderId="0" xfId="9" applyFont="1" applyAlignment="1">
      <alignment vertical="center" wrapText="1"/>
    </xf>
  </cellXfs>
  <cellStyles count="11">
    <cellStyle name="Обычный" xfId="0" builtinId="0"/>
    <cellStyle name="Обычный 2" xfId="3"/>
    <cellStyle name="Обычный 2 2" xfId="1"/>
    <cellStyle name="Обычный 2 3" xfId="2"/>
    <cellStyle name="Обычный 2 4" xfId="4"/>
    <cellStyle name="Обычный 2 4 2" xfId="5"/>
    <cellStyle name="Обычный 2 5" xfId="6"/>
    <cellStyle name="Обычный 2 6" xfId="7"/>
    <cellStyle name="Обычный 2 7" xfId="8"/>
    <cellStyle name="Обычный 3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27</v>
      </c>
      <c r="D3" s="1"/>
      <c r="E3" s="1"/>
    </row>
    <row r="4" spans="1:7" ht="18.75" x14ac:dyDescent="0.3">
      <c r="C4" s="17" t="s">
        <v>32</v>
      </c>
      <c r="D4" s="1" t="s">
        <v>26</v>
      </c>
      <c r="E4" s="1"/>
    </row>
    <row r="6" spans="1:7" ht="18.75" x14ac:dyDescent="0.3">
      <c r="A6" s="18" t="s">
        <v>24</v>
      </c>
      <c r="B6" s="19"/>
      <c r="C6" s="19"/>
      <c r="D6" s="19"/>
      <c r="E6" s="19"/>
    </row>
    <row r="7" spans="1:7" ht="18.75" x14ac:dyDescent="0.3">
      <c r="A7" s="20" t="s">
        <v>28</v>
      </c>
      <c r="B7" s="20"/>
      <c r="C7" s="20"/>
      <c r="D7" s="20"/>
      <c r="E7" s="20"/>
    </row>
    <row r="8" spans="1:7" ht="18.75" x14ac:dyDescent="0.3">
      <c r="A8" s="2"/>
      <c r="E8" s="3" t="s">
        <v>2</v>
      </c>
      <c r="G8" s="3" t="s">
        <v>2</v>
      </c>
    </row>
    <row r="9" spans="1:7" ht="18.75" x14ac:dyDescent="0.3">
      <c r="A9" s="2"/>
    </row>
    <row r="10" spans="1:7" ht="75" x14ac:dyDescent="0.2">
      <c r="A10" s="4" t="s">
        <v>33</v>
      </c>
      <c r="B10" s="4" t="s">
        <v>34</v>
      </c>
      <c r="C10" s="15" t="s">
        <v>29</v>
      </c>
      <c r="D10" s="15" t="s">
        <v>23</v>
      </c>
      <c r="E10" s="15" t="s">
        <v>25</v>
      </c>
      <c r="F10" s="13" t="s">
        <v>30</v>
      </c>
      <c r="G10" s="13" t="s">
        <v>31</v>
      </c>
    </row>
    <row r="11" spans="1:7" ht="56.25" x14ac:dyDescent="0.2">
      <c r="A11" s="4" t="s">
        <v>3</v>
      </c>
      <c r="B11" s="5" t="s">
        <v>4</v>
      </c>
      <c r="C11" s="16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5</v>
      </c>
      <c r="B12" s="7" t="s">
        <v>6</v>
      </c>
      <c r="C12" s="16">
        <f>C20+C16</f>
        <v>0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7</v>
      </c>
      <c r="B13" s="7" t="s">
        <v>8</v>
      </c>
      <c r="C13" s="16">
        <f t="shared" ref="C13:G15" si="0">C14</f>
        <v>-12783000</v>
      </c>
      <c r="D13" s="14" t="e">
        <f t="shared" si="0"/>
        <v>#REF!</v>
      </c>
      <c r="E13" s="14" t="e">
        <f t="shared" si="0"/>
        <v>#REF!</v>
      </c>
      <c r="F13" s="16">
        <f>F14</f>
        <v>-11397900</v>
      </c>
      <c r="G13" s="16">
        <f t="shared" si="0"/>
        <v>-11251900</v>
      </c>
    </row>
    <row r="14" spans="1:7" ht="37.5" x14ac:dyDescent="0.2">
      <c r="A14" s="6" t="s">
        <v>9</v>
      </c>
      <c r="B14" s="7" t="s">
        <v>10</v>
      </c>
      <c r="C14" s="16">
        <f t="shared" si="0"/>
        <v>-12783000</v>
      </c>
      <c r="D14" s="14" t="e">
        <f t="shared" si="0"/>
        <v>#REF!</v>
      </c>
      <c r="E14" s="14" t="e">
        <f t="shared" si="0"/>
        <v>#REF!</v>
      </c>
      <c r="F14" s="16">
        <f t="shared" si="0"/>
        <v>-11397900</v>
      </c>
      <c r="G14" s="16">
        <f t="shared" si="0"/>
        <v>-11251900</v>
      </c>
    </row>
    <row r="15" spans="1:7" ht="37.5" x14ac:dyDescent="0.2">
      <c r="A15" s="6" t="s">
        <v>11</v>
      </c>
      <c r="B15" s="7" t="s">
        <v>12</v>
      </c>
      <c r="C15" s="16">
        <f t="shared" si="0"/>
        <v>-12783000</v>
      </c>
      <c r="D15" s="14" t="e">
        <f t="shared" si="0"/>
        <v>#REF!</v>
      </c>
      <c r="E15" s="14" t="e">
        <f t="shared" si="0"/>
        <v>#REF!</v>
      </c>
      <c r="F15" s="16">
        <f t="shared" si="0"/>
        <v>-11397900</v>
      </c>
      <c r="G15" s="16">
        <f t="shared" si="0"/>
        <v>-11251900</v>
      </c>
    </row>
    <row r="16" spans="1:7" ht="37.5" x14ac:dyDescent="0.2">
      <c r="A16" s="6" t="s">
        <v>13</v>
      </c>
      <c r="B16" s="7" t="s">
        <v>14</v>
      </c>
      <c r="C16" s="16">
        <v>-12783000</v>
      </c>
      <c r="D16" s="14" t="e">
        <f>-#REF!</f>
        <v>#REF!</v>
      </c>
      <c r="E16" s="14" t="e">
        <f>-#REF!</f>
        <v>#REF!</v>
      </c>
      <c r="F16" s="16">
        <v>-11397900</v>
      </c>
      <c r="G16" s="16">
        <v>-11251900</v>
      </c>
    </row>
    <row r="17" spans="1:7" ht="18.75" x14ac:dyDescent="0.2">
      <c r="A17" s="6" t="s">
        <v>15</v>
      </c>
      <c r="B17" s="7" t="s">
        <v>16</v>
      </c>
      <c r="C17" s="16">
        <f>C18</f>
        <v>12783000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11397900</v>
      </c>
      <c r="G17" s="16">
        <f t="shared" si="1"/>
        <v>11251900</v>
      </c>
    </row>
    <row r="18" spans="1:7" ht="37.5" x14ac:dyDescent="0.2">
      <c r="A18" s="6" t="s">
        <v>17</v>
      </c>
      <c r="B18" s="7" t="s">
        <v>18</v>
      </c>
      <c r="C18" s="16">
        <f t="shared" si="1"/>
        <v>12783000</v>
      </c>
      <c r="D18" s="14" t="e">
        <f t="shared" si="1"/>
        <v>#REF!</v>
      </c>
      <c r="E18" s="14" t="e">
        <f t="shared" si="1"/>
        <v>#REF!</v>
      </c>
      <c r="F18" s="16">
        <f>F19</f>
        <v>11397900</v>
      </c>
      <c r="G18" s="16">
        <f t="shared" si="1"/>
        <v>11251900</v>
      </c>
    </row>
    <row r="19" spans="1:7" ht="37.5" x14ac:dyDescent="0.2">
      <c r="A19" s="6" t="s">
        <v>19</v>
      </c>
      <c r="B19" s="7" t="s">
        <v>20</v>
      </c>
      <c r="C19" s="16">
        <f t="shared" si="1"/>
        <v>12783000</v>
      </c>
      <c r="D19" s="14" t="e">
        <f t="shared" si="1"/>
        <v>#REF!</v>
      </c>
      <c r="E19" s="14" t="e">
        <f t="shared" si="1"/>
        <v>#REF!</v>
      </c>
      <c r="F19" s="16">
        <f>F20</f>
        <v>11397900</v>
      </c>
      <c r="G19" s="16">
        <f t="shared" si="1"/>
        <v>11251900</v>
      </c>
    </row>
    <row r="20" spans="1:7" ht="37.5" x14ac:dyDescent="0.2">
      <c r="A20" s="6" t="s">
        <v>21</v>
      </c>
      <c r="B20" s="7" t="s">
        <v>22</v>
      </c>
      <c r="C20" s="16">
        <v>12783000</v>
      </c>
      <c r="D20" s="14" t="e">
        <f>#REF!</f>
        <v>#REF!</v>
      </c>
      <c r="E20" s="14" t="e">
        <f>#REF!</f>
        <v>#REF!</v>
      </c>
      <c r="F20" s="16">
        <v>11397900</v>
      </c>
      <c r="G20" s="16">
        <v>11251900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6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="87" zoomScaleSheetLayoutView="87" workbookViewId="0"/>
  </sheetViews>
  <sheetFormatPr defaultColWidth="8.7109375" defaultRowHeight="18.75" x14ac:dyDescent="0.3"/>
  <cols>
    <col min="1" max="1" width="8.140625" style="606" customWidth="1"/>
    <col min="2" max="2" width="83.42578125" style="605" customWidth="1"/>
    <col min="3" max="3" width="26.85546875" style="605" customWidth="1"/>
    <col min="4" max="4" width="11" style="605" customWidth="1"/>
    <col min="5" max="16384" width="8.7109375" style="605"/>
  </cols>
  <sheetData>
    <row r="1" spans="1:4" ht="15.75" customHeight="1" x14ac:dyDescent="0.3">
      <c r="C1" s="512" t="s">
        <v>436</v>
      </c>
    </row>
    <row r="2" spans="1:4" ht="15.75" customHeight="1" x14ac:dyDescent="0.3">
      <c r="C2" s="512" t="s">
        <v>48</v>
      </c>
    </row>
    <row r="3" spans="1:4" ht="15.75" customHeight="1" x14ac:dyDescent="0.3">
      <c r="C3" s="512" t="s">
        <v>387</v>
      </c>
    </row>
    <row r="4" spans="1:4" ht="15.75" customHeight="1" x14ac:dyDescent="0.3">
      <c r="A4" s="640"/>
      <c r="B4" s="640"/>
      <c r="C4" s="513" t="s">
        <v>38</v>
      </c>
    </row>
    <row r="5" spans="1:4" ht="15.75" customHeight="1" x14ac:dyDescent="0.3">
      <c r="A5" s="640"/>
      <c r="B5" s="640"/>
      <c r="C5" s="513"/>
    </row>
    <row r="6" spans="1:4" ht="15.75" customHeight="1" x14ac:dyDescent="0.3">
      <c r="A6" s="639" t="s">
        <v>435</v>
      </c>
      <c r="B6" s="639"/>
      <c r="C6" s="639"/>
    </row>
    <row r="7" spans="1:4" ht="46.5" customHeight="1" x14ac:dyDescent="0.3">
      <c r="A7" s="638"/>
      <c r="B7" s="638"/>
      <c r="C7" s="637" t="s">
        <v>2</v>
      </c>
    </row>
    <row r="8" spans="1:4" s="635" customFormat="1" ht="56.25" customHeight="1" x14ac:dyDescent="0.2">
      <c r="A8" s="636" t="s">
        <v>434</v>
      </c>
      <c r="B8" s="633" t="s">
        <v>34</v>
      </c>
      <c r="C8" s="636" t="s">
        <v>433</v>
      </c>
      <c r="D8" s="606"/>
    </row>
    <row r="9" spans="1:4" s="632" customFormat="1" x14ac:dyDescent="0.3">
      <c r="A9" s="634">
        <v>1</v>
      </c>
      <c r="B9" s="634">
        <v>2</v>
      </c>
      <c r="C9" s="633">
        <v>3</v>
      </c>
      <c r="D9" s="606"/>
    </row>
    <row r="10" spans="1:4" ht="26.25" customHeight="1" x14ac:dyDescent="0.3">
      <c r="A10" s="620">
        <v>1</v>
      </c>
      <c r="B10" s="631" t="s">
        <v>432</v>
      </c>
      <c r="C10" s="630">
        <f>C11+C22</f>
        <v>3257.54</v>
      </c>
      <c r="D10" s="606"/>
    </row>
    <row r="11" spans="1:4" ht="57.75" customHeight="1" x14ac:dyDescent="0.3">
      <c r="A11" s="613" t="s">
        <v>431</v>
      </c>
      <c r="B11" s="629" t="s">
        <v>430</v>
      </c>
      <c r="C11" s="628">
        <v>2856.04</v>
      </c>
      <c r="D11" s="606"/>
    </row>
    <row r="12" spans="1:4" ht="54" customHeight="1" x14ac:dyDescent="0.3">
      <c r="A12" s="613" t="s">
        <v>429</v>
      </c>
      <c r="B12" s="614" t="s">
        <v>428</v>
      </c>
      <c r="C12" s="628"/>
      <c r="D12" s="606"/>
    </row>
    <row r="13" spans="1:4" ht="40.5" customHeight="1" x14ac:dyDescent="0.3">
      <c r="A13" s="613" t="s">
        <v>427</v>
      </c>
      <c r="B13" s="614" t="s">
        <v>426</v>
      </c>
      <c r="C13" s="628"/>
      <c r="D13" s="606"/>
    </row>
    <row r="14" spans="1:4" ht="21.75" customHeight="1" x14ac:dyDescent="0.3">
      <c r="A14" s="615" t="s">
        <v>425</v>
      </c>
      <c r="B14" s="614" t="s">
        <v>411</v>
      </c>
      <c r="C14" s="628"/>
      <c r="D14" s="606"/>
    </row>
    <row r="15" spans="1:4" x14ac:dyDescent="0.3">
      <c r="A15" s="615"/>
      <c r="B15" s="614" t="s">
        <v>407</v>
      </c>
      <c r="C15" s="628"/>
      <c r="D15" s="606"/>
    </row>
    <row r="16" spans="1:4" x14ac:dyDescent="0.3">
      <c r="A16" s="615"/>
      <c r="B16" s="614" t="s">
        <v>410</v>
      </c>
      <c r="C16" s="628"/>
      <c r="D16" s="606"/>
    </row>
    <row r="17" spans="1:10" ht="24" customHeight="1" x14ac:dyDescent="0.3">
      <c r="A17" s="615" t="s">
        <v>424</v>
      </c>
      <c r="B17" s="614" t="s">
        <v>408</v>
      </c>
      <c r="C17" s="628"/>
      <c r="D17" s="606"/>
    </row>
    <row r="18" spans="1:10" ht="20.25" customHeight="1" x14ac:dyDescent="0.3">
      <c r="A18" s="615"/>
      <c r="B18" s="614" t="s">
        <v>407</v>
      </c>
      <c r="C18" s="628"/>
      <c r="D18" s="606"/>
    </row>
    <row r="19" spans="1:10" x14ac:dyDescent="0.3">
      <c r="A19" s="615"/>
      <c r="B19" s="614" t="s">
        <v>406</v>
      </c>
      <c r="C19" s="628"/>
      <c r="D19" s="606"/>
    </row>
    <row r="20" spans="1:10" ht="23.25" customHeight="1" x14ac:dyDescent="0.3">
      <c r="A20" s="615"/>
      <c r="B20" s="614" t="s">
        <v>405</v>
      </c>
      <c r="C20" s="627"/>
      <c r="D20" s="606"/>
    </row>
    <row r="21" spans="1:10" ht="33.75" customHeight="1" x14ac:dyDescent="0.3">
      <c r="A21" s="613" t="s">
        <v>423</v>
      </c>
      <c r="B21" s="614" t="s">
        <v>403</v>
      </c>
      <c r="C21" s="628"/>
      <c r="D21" s="606"/>
    </row>
    <row r="22" spans="1:10" s="625" customFormat="1" ht="39.75" customHeight="1" x14ac:dyDescent="0.3">
      <c r="A22" s="613" t="s">
        <v>422</v>
      </c>
      <c r="B22" s="614" t="s">
        <v>421</v>
      </c>
      <c r="C22" s="627">
        <v>401.5</v>
      </c>
      <c r="D22" s="626"/>
    </row>
    <row r="23" spans="1:10" x14ac:dyDescent="0.3">
      <c r="A23" s="613"/>
      <c r="B23" s="614" t="s">
        <v>400</v>
      </c>
      <c r="C23" s="624"/>
      <c r="D23" s="623"/>
      <c r="E23" s="616"/>
      <c r="F23" s="616"/>
      <c r="G23" s="616"/>
      <c r="H23" s="616"/>
      <c r="I23" s="616"/>
      <c r="J23" s="616"/>
    </row>
    <row r="24" spans="1:10" x14ac:dyDescent="0.3">
      <c r="A24" s="613"/>
      <c r="B24" s="614" t="s">
        <v>399</v>
      </c>
      <c r="C24" s="622"/>
      <c r="D24" s="616"/>
      <c r="E24" s="616"/>
      <c r="F24" s="616"/>
      <c r="G24" s="616"/>
      <c r="H24" s="616"/>
      <c r="I24" s="616"/>
      <c r="J24" s="616"/>
    </row>
    <row r="25" spans="1:10" ht="17.25" customHeight="1" x14ac:dyDescent="0.3">
      <c r="A25" s="613"/>
      <c r="B25" s="614" t="s">
        <v>398</v>
      </c>
      <c r="C25" s="621"/>
      <c r="D25" s="616"/>
      <c r="E25" s="616"/>
      <c r="F25" s="616"/>
      <c r="G25" s="616"/>
      <c r="H25" s="616"/>
      <c r="I25" s="616"/>
      <c r="J25" s="616"/>
    </row>
    <row r="26" spans="1:10" s="607" customFormat="1" x14ac:dyDescent="0.3">
      <c r="A26" s="620" t="s">
        <v>420</v>
      </c>
      <c r="B26" s="609" t="s">
        <v>419</v>
      </c>
      <c r="C26" s="619">
        <f>C27+C38</f>
        <v>6.3</v>
      </c>
      <c r="D26" s="618"/>
      <c r="E26" s="618"/>
      <c r="F26" s="618"/>
      <c r="G26" s="618"/>
      <c r="H26" s="618"/>
      <c r="I26" s="618"/>
      <c r="J26" s="618"/>
    </row>
    <row r="27" spans="1:10" ht="51.75" customHeight="1" x14ac:dyDescent="0.3">
      <c r="A27" s="613" t="s">
        <v>418</v>
      </c>
      <c r="B27" s="614" t="s">
        <v>417</v>
      </c>
      <c r="C27" s="617">
        <v>5</v>
      </c>
      <c r="D27" s="616"/>
      <c r="E27" s="616"/>
      <c r="F27" s="616"/>
      <c r="G27" s="616"/>
      <c r="H27" s="616"/>
      <c r="I27" s="616"/>
      <c r="J27" s="616"/>
    </row>
    <row r="28" spans="1:10" ht="60.75" customHeight="1" x14ac:dyDescent="0.3">
      <c r="A28" s="613" t="s">
        <v>416</v>
      </c>
      <c r="B28" s="614" t="s">
        <v>415</v>
      </c>
      <c r="C28" s="617"/>
      <c r="D28" s="616"/>
      <c r="E28" s="616"/>
      <c r="F28" s="616"/>
      <c r="G28" s="616"/>
      <c r="H28" s="616"/>
      <c r="I28" s="616"/>
      <c r="J28" s="616"/>
    </row>
    <row r="29" spans="1:10" ht="32.25" customHeight="1" x14ac:dyDescent="0.3">
      <c r="A29" s="613" t="s">
        <v>414</v>
      </c>
      <c r="B29" s="614" t="s">
        <v>413</v>
      </c>
      <c r="C29" s="617"/>
      <c r="D29" s="616"/>
      <c r="E29" s="616"/>
      <c r="F29" s="616"/>
      <c r="G29" s="616"/>
      <c r="H29" s="616"/>
      <c r="I29" s="616"/>
      <c r="J29" s="616"/>
    </row>
    <row r="30" spans="1:10" ht="19.5" customHeight="1" x14ac:dyDescent="0.3">
      <c r="A30" s="615" t="s">
        <v>412</v>
      </c>
      <c r="B30" s="614" t="s">
        <v>411</v>
      </c>
      <c r="C30" s="617"/>
      <c r="D30" s="616"/>
      <c r="E30" s="616"/>
      <c r="F30" s="616"/>
      <c r="G30" s="616"/>
      <c r="H30" s="616"/>
      <c r="I30" s="616"/>
      <c r="J30" s="616"/>
    </row>
    <row r="31" spans="1:10" x14ac:dyDescent="0.3">
      <c r="A31" s="615"/>
      <c r="B31" s="614" t="s">
        <v>407</v>
      </c>
      <c r="C31" s="617"/>
      <c r="D31" s="616"/>
      <c r="E31" s="616"/>
      <c r="F31" s="616"/>
      <c r="G31" s="616"/>
      <c r="H31" s="616"/>
      <c r="I31" s="616"/>
      <c r="J31" s="616"/>
    </row>
    <row r="32" spans="1:10" x14ac:dyDescent="0.3">
      <c r="A32" s="615"/>
      <c r="B32" s="614" t="s">
        <v>410</v>
      </c>
      <c r="C32" s="617"/>
      <c r="D32" s="616"/>
      <c r="E32" s="616"/>
      <c r="F32" s="616"/>
      <c r="G32" s="616"/>
      <c r="H32" s="616"/>
      <c r="I32" s="616"/>
      <c r="J32" s="616"/>
    </row>
    <row r="33" spans="1:10" ht="27" customHeight="1" x14ac:dyDescent="0.3">
      <c r="A33" s="615" t="s">
        <v>409</v>
      </c>
      <c r="B33" s="614" t="s">
        <v>408</v>
      </c>
      <c r="C33" s="617"/>
      <c r="D33" s="616"/>
      <c r="E33" s="616"/>
      <c r="F33" s="616"/>
      <c r="G33" s="616"/>
      <c r="H33" s="616"/>
      <c r="I33" s="616"/>
      <c r="J33" s="616"/>
    </row>
    <row r="34" spans="1:10" ht="22.5" customHeight="1" x14ac:dyDescent="0.3">
      <c r="A34" s="615"/>
      <c r="B34" s="614" t="s">
        <v>407</v>
      </c>
      <c r="C34" s="617"/>
      <c r="D34" s="616"/>
      <c r="E34" s="616"/>
      <c r="F34" s="616"/>
      <c r="G34" s="616"/>
      <c r="H34" s="616"/>
      <c r="I34" s="616"/>
      <c r="J34" s="616"/>
    </row>
    <row r="35" spans="1:10" x14ac:dyDescent="0.3">
      <c r="A35" s="615"/>
      <c r="B35" s="614" t="s">
        <v>406</v>
      </c>
      <c r="C35" s="611"/>
    </row>
    <row r="36" spans="1:10" ht="27.75" customHeight="1" x14ac:dyDescent="0.3">
      <c r="A36" s="615"/>
      <c r="B36" s="614" t="s">
        <v>405</v>
      </c>
      <c r="C36" s="611"/>
    </row>
    <row r="37" spans="1:10" ht="42" customHeight="1" x14ac:dyDescent="0.3">
      <c r="A37" s="613" t="s">
        <v>404</v>
      </c>
      <c r="B37" s="612" t="s">
        <v>403</v>
      </c>
      <c r="C37" s="611"/>
    </row>
    <row r="38" spans="1:10" ht="57.75" customHeight="1" x14ac:dyDescent="0.3">
      <c r="A38" s="613" t="s">
        <v>402</v>
      </c>
      <c r="B38" s="612" t="s">
        <v>401</v>
      </c>
      <c r="C38" s="611">
        <v>1.3</v>
      </c>
    </row>
    <row r="39" spans="1:10" x14ac:dyDescent="0.3">
      <c r="A39" s="613"/>
      <c r="B39" s="612" t="s">
        <v>400</v>
      </c>
      <c r="C39" s="611"/>
    </row>
    <row r="40" spans="1:10" x14ac:dyDescent="0.3">
      <c r="A40" s="613"/>
      <c r="B40" s="612" t="s">
        <v>399</v>
      </c>
      <c r="C40" s="611">
        <v>1.3</v>
      </c>
    </row>
    <row r="41" spans="1:10" ht="29.25" customHeight="1" x14ac:dyDescent="0.3">
      <c r="A41" s="613"/>
      <c r="B41" s="612" t="s">
        <v>398</v>
      </c>
      <c r="C41" s="611"/>
    </row>
    <row r="42" spans="1:10" s="607" customFormat="1" ht="40.5" customHeight="1" x14ac:dyDescent="0.3">
      <c r="A42" s="610">
        <v>3</v>
      </c>
      <c r="B42" s="609" t="s">
        <v>397</v>
      </c>
      <c r="C42" s="608">
        <v>600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2.75" x14ac:dyDescent="0.2"/>
  <cols>
    <col min="2" max="2" width="13.42578125" customWidth="1"/>
    <col min="3" max="3" width="52.85546875" customWidth="1"/>
  </cols>
  <sheetData>
    <row r="1" spans="1:3" ht="18.75" x14ac:dyDescent="0.2">
      <c r="C1" s="21" t="s">
        <v>35</v>
      </c>
    </row>
    <row r="2" spans="1:3" ht="18.75" x14ac:dyDescent="0.2">
      <c r="C2" s="21" t="s">
        <v>36</v>
      </c>
    </row>
    <row r="3" spans="1:3" ht="18.75" x14ac:dyDescent="0.2">
      <c r="C3" s="21" t="s">
        <v>37</v>
      </c>
    </row>
    <row r="4" spans="1:3" ht="18.75" x14ac:dyDescent="0.2">
      <c r="C4" s="21" t="s">
        <v>38</v>
      </c>
    </row>
    <row r="5" spans="1:3" ht="18.75" x14ac:dyDescent="0.2">
      <c r="A5" s="22" t="s">
        <v>39</v>
      </c>
    </row>
    <row r="6" spans="1:3" ht="18.75" x14ac:dyDescent="0.2">
      <c r="A6" s="22"/>
    </row>
    <row r="7" spans="1:3" ht="18.75" x14ac:dyDescent="0.2">
      <c r="A7" s="22"/>
    </row>
    <row r="8" spans="1:3" ht="18.75" x14ac:dyDescent="0.2">
      <c r="A8" s="35" t="s">
        <v>40</v>
      </c>
    </row>
    <row r="9" spans="1:3" ht="18.75" x14ac:dyDescent="0.2">
      <c r="A9" s="35" t="s">
        <v>41</v>
      </c>
    </row>
    <row r="10" spans="1:3" ht="19.5" thickBot="1" x14ac:dyDescent="0.25">
      <c r="A10" s="24"/>
    </row>
    <row r="11" spans="1:3" ht="38.25" thickBot="1" x14ac:dyDescent="0.25">
      <c r="A11" s="26" t="s">
        <v>42</v>
      </c>
      <c r="B11" s="27" t="s">
        <v>43</v>
      </c>
      <c r="C11" s="27" t="s">
        <v>44</v>
      </c>
    </row>
    <row r="12" spans="1:3" ht="19.5" thickBot="1" x14ac:dyDescent="0.25">
      <c r="A12" s="28" t="s">
        <v>45</v>
      </c>
      <c r="B12" s="29">
        <v>137</v>
      </c>
      <c r="C12" s="30" t="s">
        <v>46</v>
      </c>
    </row>
    <row r="13" spans="1:3" ht="18.75" x14ac:dyDescent="0.2">
      <c r="A13" s="31"/>
    </row>
    <row r="14" spans="1:3" ht="18.75" x14ac:dyDescent="0.2">
      <c r="A14" s="33"/>
    </row>
    <row r="15" spans="1:3" ht="18.75" x14ac:dyDescent="0.2">
      <c r="A15" s="34"/>
    </row>
    <row r="16" spans="1:3" ht="18.75" x14ac:dyDescent="0.2">
      <c r="A16" s="34"/>
    </row>
    <row r="17" spans="1:1" ht="18.75" x14ac:dyDescent="0.2">
      <c r="A17" s="34"/>
    </row>
    <row r="18" spans="1:1" ht="15.75" x14ac:dyDescent="0.2">
      <c r="A18" s="25"/>
    </row>
    <row r="19" spans="1:1" ht="15.75" x14ac:dyDescent="0.2">
      <c r="A19" s="25"/>
    </row>
    <row r="20" spans="1:1" ht="15.75" x14ac:dyDescent="0.2">
      <c r="A20" s="25"/>
    </row>
    <row r="21" spans="1:1" ht="15.75" x14ac:dyDescent="0.2">
      <c r="A21" s="25"/>
    </row>
    <row r="22" spans="1:1" ht="15.75" x14ac:dyDescent="0.2">
      <c r="A22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defaultRowHeight="12.75" x14ac:dyDescent="0.2"/>
  <cols>
    <col min="1" max="1" width="13.140625" customWidth="1"/>
    <col min="2" max="2" width="30.42578125" customWidth="1"/>
    <col min="3" max="3" width="61.140625" customWidth="1"/>
  </cols>
  <sheetData>
    <row r="1" spans="1:3" ht="15.75" x14ac:dyDescent="0.2">
      <c r="C1" s="36" t="s">
        <v>47</v>
      </c>
    </row>
    <row r="2" spans="1:3" ht="15.75" x14ac:dyDescent="0.2">
      <c r="C2" s="36" t="s">
        <v>48</v>
      </c>
    </row>
    <row r="3" spans="1:3" ht="15.75" x14ac:dyDescent="0.2">
      <c r="C3" s="36" t="s">
        <v>49</v>
      </c>
    </row>
    <row r="4" spans="1:3" ht="15.75" x14ac:dyDescent="0.2">
      <c r="C4" s="36" t="s">
        <v>50</v>
      </c>
    </row>
    <row r="5" spans="1:3" ht="15.75" x14ac:dyDescent="0.2">
      <c r="A5" s="37" t="s">
        <v>51</v>
      </c>
    </row>
    <row r="6" spans="1:3" ht="15.75" x14ac:dyDescent="0.2">
      <c r="A6" s="49" t="s">
        <v>52</v>
      </c>
    </row>
    <row r="7" spans="1:3" ht="16.5" thickBot="1" x14ac:dyDescent="0.25">
      <c r="A7" s="25"/>
    </row>
    <row r="8" spans="1:3" ht="16.5" thickBot="1" x14ac:dyDescent="0.25">
      <c r="A8" s="38" t="s">
        <v>53</v>
      </c>
      <c r="B8" s="39" t="s">
        <v>54</v>
      </c>
      <c r="C8" s="39" t="s">
        <v>55</v>
      </c>
    </row>
    <row r="9" spans="1:3" ht="79.5" thickBot="1" x14ac:dyDescent="0.25">
      <c r="A9" s="40">
        <v>137</v>
      </c>
      <c r="B9" s="41" t="s">
        <v>56</v>
      </c>
      <c r="C9" s="41" t="s">
        <v>57</v>
      </c>
    </row>
    <row r="10" spans="1:3" ht="63.75" thickBot="1" x14ac:dyDescent="0.25">
      <c r="A10" s="40">
        <v>137</v>
      </c>
      <c r="B10" s="41" t="s">
        <v>58</v>
      </c>
      <c r="C10" s="41" t="s">
        <v>59</v>
      </c>
    </row>
    <row r="11" spans="1:3" ht="79.5" thickBot="1" x14ac:dyDescent="0.25">
      <c r="A11" s="40">
        <v>137</v>
      </c>
      <c r="B11" s="41" t="s">
        <v>60</v>
      </c>
      <c r="C11" s="41" t="s">
        <v>61</v>
      </c>
    </row>
    <row r="12" spans="1:3" ht="95.25" thickBot="1" x14ac:dyDescent="0.25">
      <c r="A12" s="40">
        <v>137</v>
      </c>
      <c r="B12" s="41" t="s">
        <v>62</v>
      </c>
      <c r="C12" s="41" t="s">
        <v>63</v>
      </c>
    </row>
    <row r="13" spans="1:3" ht="95.25" thickBot="1" x14ac:dyDescent="0.25">
      <c r="A13" s="40">
        <v>137</v>
      </c>
      <c r="B13" s="41" t="s">
        <v>64</v>
      </c>
      <c r="C13" s="41" t="s">
        <v>65</v>
      </c>
    </row>
    <row r="14" spans="1:3" x14ac:dyDescent="0.2">
      <c r="A14" s="43">
        <v>137</v>
      </c>
      <c r="B14" s="45" t="s">
        <v>66</v>
      </c>
      <c r="C14" s="45" t="s">
        <v>67</v>
      </c>
    </row>
    <row r="15" spans="1:3" ht="13.5" thickBot="1" x14ac:dyDescent="0.25">
      <c r="A15" s="44"/>
      <c r="B15" s="46"/>
      <c r="C15" s="46"/>
    </row>
    <row r="16" spans="1:3" ht="95.25" thickBot="1" x14ac:dyDescent="0.25">
      <c r="A16" s="40">
        <v>137</v>
      </c>
      <c r="B16" s="41" t="s">
        <v>68</v>
      </c>
      <c r="C16" s="41" t="s">
        <v>69</v>
      </c>
    </row>
    <row r="17" spans="1:3" ht="32.25" thickBot="1" x14ac:dyDescent="0.25">
      <c r="A17" s="40">
        <v>137</v>
      </c>
      <c r="B17" s="41" t="s">
        <v>70</v>
      </c>
      <c r="C17" s="41" t="s">
        <v>71</v>
      </c>
    </row>
    <row r="18" spans="1:3" ht="32.25" thickBot="1" x14ac:dyDescent="0.25">
      <c r="A18" s="40">
        <v>137</v>
      </c>
      <c r="B18" s="41" t="s">
        <v>72</v>
      </c>
      <c r="C18" s="41" t="s">
        <v>73</v>
      </c>
    </row>
    <row r="19" spans="1:3" ht="32.25" thickBot="1" x14ac:dyDescent="0.25">
      <c r="A19" s="40">
        <v>137</v>
      </c>
      <c r="B19" s="42" t="s">
        <v>74</v>
      </c>
      <c r="C19" s="41" t="s">
        <v>75</v>
      </c>
    </row>
    <row r="20" spans="1:3" ht="32.25" thickBot="1" x14ac:dyDescent="0.25">
      <c r="A20" s="40">
        <v>137</v>
      </c>
      <c r="B20" s="42" t="s">
        <v>76</v>
      </c>
      <c r="C20" s="41" t="s">
        <v>77</v>
      </c>
    </row>
    <row r="21" spans="1:3" ht="48" thickBot="1" x14ac:dyDescent="0.25">
      <c r="A21" s="40">
        <v>137</v>
      </c>
      <c r="B21" s="42" t="s">
        <v>78</v>
      </c>
      <c r="C21" s="41" t="s">
        <v>79</v>
      </c>
    </row>
    <row r="22" spans="1:3" ht="16.5" thickBot="1" x14ac:dyDescent="0.25">
      <c r="A22" s="40">
        <v>137</v>
      </c>
      <c r="B22" s="42" t="s">
        <v>80</v>
      </c>
      <c r="C22" s="41" t="s">
        <v>81</v>
      </c>
    </row>
    <row r="23" spans="1:3" ht="32.25" thickBot="1" x14ac:dyDescent="0.25">
      <c r="A23" s="40">
        <v>137</v>
      </c>
      <c r="B23" s="42" t="s">
        <v>82</v>
      </c>
      <c r="C23" s="41" t="s">
        <v>83</v>
      </c>
    </row>
    <row r="24" spans="1:3" ht="32.25" thickBot="1" x14ac:dyDescent="0.25">
      <c r="A24" s="40">
        <v>137</v>
      </c>
      <c r="B24" s="42" t="s">
        <v>84</v>
      </c>
      <c r="C24" s="41" t="s">
        <v>85</v>
      </c>
    </row>
    <row r="25" spans="1:3" ht="32.25" thickBot="1" x14ac:dyDescent="0.25">
      <c r="A25" s="40">
        <v>137</v>
      </c>
      <c r="B25" s="42" t="s">
        <v>86</v>
      </c>
      <c r="C25" s="41" t="s">
        <v>87</v>
      </c>
    </row>
    <row r="26" spans="1:3" ht="48" thickBot="1" x14ac:dyDescent="0.25">
      <c r="A26" s="40">
        <v>137</v>
      </c>
      <c r="B26" s="42" t="s">
        <v>88</v>
      </c>
      <c r="C26" s="41" t="s">
        <v>89</v>
      </c>
    </row>
    <row r="27" spans="1:3" ht="63.75" thickBot="1" x14ac:dyDescent="0.25">
      <c r="A27" s="40">
        <v>137</v>
      </c>
      <c r="B27" s="42" t="s">
        <v>90</v>
      </c>
      <c r="C27" s="41" t="s">
        <v>91</v>
      </c>
    </row>
    <row r="28" spans="1:3" x14ac:dyDescent="0.2">
      <c r="A28" s="43">
        <v>137</v>
      </c>
      <c r="B28" s="47" t="s">
        <v>92</v>
      </c>
      <c r="C28" s="45" t="s">
        <v>93</v>
      </c>
    </row>
    <row r="29" spans="1:3" ht="13.5" thickBot="1" x14ac:dyDescent="0.25">
      <c r="A29" s="44"/>
      <c r="B29" s="48"/>
      <c r="C29" s="46"/>
    </row>
    <row r="30" spans="1:3" ht="16.5" thickBot="1" x14ac:dyDescent="0.25">
      <c r="A30" s="40">
        <v>137</v>
      </c>
      <c r="B30" s="42" t="s">
        <v>94</v>
      </c>
      <c r="C30" s="41" t="s">
        <v>95</v>
      </c>
    </row>
    <row r="31" spans="1:3" ht="79.5" thickBot="1" x14ac:dyDescent="0.25">
      <c r="A31" s="40">
        <v>137</v>
      </c>
      <c r="B31" s="42" t="s">
        <v>96</v>
      </c>
      <c r="C31" s="41" t="s">
        <v>97</v>
      </c>
    </row>
    <row r="32" spans="1:3" ht="15.75" x14ac:dyDescent="0.2">
      <c r="A32" s="25"/>
    </row>
    <row r="33" spans="1:1" ht="15.75" x14ac:dyDescent="0.2">
      <c r="A33" s="25"/>
    </row>
    <row r="34" spans="1:1" ht="15.75" x14ac:dyDescent="0.2">
      <c r="A34" s="25"/>
    </row>
    <row r="35" spans="1:1" ht="15.75" x14ac:dyDescent="0.2">
      <c r="A35" s="25"/>
    </row>
    <row r="36" spans="1:1" ht="15.75" x14ac:dyDescent="0.2">
      <c r="A36" s="25"/>
    </row>
    <row r="37" spans="1:1" ht="15.75" x14ac:dyDescent="0.2">
      <c r="A37" s="25"/>
    </row>
    <row r="38" spans="1:1" ht="15.75" x14ac:dyDescent="0.2">
      <c r="A38" s="32"/>
    </row>
  </sheetData>
  <mergeCells count="6">
    <mergeCell ref="A14:A15"/>
    <mergeCell ref="B14:B15"/>
    <mergeCell ref="C14:C15"/>
    <mergeCell ref="A28:A29"/>
    <mergeCell ref="B28:B29"/>
    <mergeCell ref="C28: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2.75" x14ac:dyDescent="0.2"/>
  <cols>
    <col min="1" max="1" width="11.5703125" customWidth="1"/>
    <col min="2" max="2" width="33.85546875" customWidth="1"/>
    <col min="3" max="3" width="63.42578125" customWidth="1"/>
  </cols>
  <sheetData>
    <row r="1" spans="1:3" ht="15.75" x14ac:dyDescent="0.2">
      <c r="C1" s="36" t="s">
        <v>98</v>
      </c>
    </row>
    <row r="2" spans="1:3" ht="15.75" x14ac:dyDescent="0.2">
      <c r="C2" s="36" t="s">
        <v>99</v>
      </c>
    </row>
    <row r="3" spans="1:3" ht="15.75" x14ac:dyDescent="0.2">
      <c r="C3" s="36" t="s">
        <v>100</v>
      </c>
    </row>
    <row r="4" spans="1:3" ht="15.75" x14ac:dyDescent="0.2">
      <c r="C4" s="36" t="s">
        <v>101</v>
      </c>
    </row>
    <row r="5" spans="1:3" ht="15.75" x14ac:dyDescent="0.2">
      <c r="A5" s="23"/>
    </row>
    <row r="6" spans="1:3" ht="15.75" x14ac:dyDescent="0.2">
      <c r="A6" s="49" t="s">
        <v>102</v>
      </c>
    </row>
    <row r="7" spans="1:3" ht="19.5" thickBot="1" x14ac:dyDescent="0.25">
      <c r="A7" s="34"/>
    </row>
    <row r="8" spans="1:3" ht="32.25" thickBot="1" x14ac:dyDescent="0.25">
      <c r="A8" s="38" t="s">
        <v>43</v>
      </c>
      <c r="B8" s="39" t="s">
        <v>103</v>
      </c>
      <c r="C8" s="39" t="s">
        <v>44</v>
      </c>
    </row>
    <row r="9" spans="1:3" ht="19.5" thickBot="1" x14ac:dyDescent="0.25">
      <c r="A9" s="28">
        <v>137</v>
      </c>
      <c r="B9" s="50" t="s">
        <v>104</v>
      </c>
      <c r="C9" s="41" t="s">
        <v>105</v>
      </c>
    </row>
    <row r="10" spans="1:3" ht="32.25" thickBot="1" x14ac:dyDescent="0.25">
      <c r="A10" s="28">
        <v>137</v>
      </c>
      <c r="B10" s="50" t="s">
        <v>106</v>
      </c>
      <c r="C10" s="41" t="s">
        <v>107</v>
      </c>
    </row>
    <row r="11" spans="1:3" ht="32.25" thickBot="1" x14ac:dyDescent="0.25">
      <c r="A11" s="28">
        <v>137</v>
      </c>
      <c r="B11" s="50" t="s">
        <v>108</v>
      </c>
      <c r="C11" s="41" t="s">
        <v>6</v>
      </c>
    </row>
    <row r="12" spans="1:3" ht="19.5" thickBot="1" x14ac:dyDescent="0.25">
      <c r="A12" s="28">
        <v>137</v>
      </c>
      <c r="B12" s="50" t="s">
        <v>109</v>
      </c>
      <c r="C12" s="41" t="s">
        <v>110</v>
      </c>
    </row>
    <row r="13" spans="1:3" ht="19.5" thickBot="1" x14ac:dyDescent="0.25">
      <c r="A13" s="28">
        <v>137</v>
      </c>
      <c r="B13" s="50" t="s">
        <v>111</v>
      </c>
      <c r="C13" s="41" t="s">
        <v>112</v>
      </c>
    </row>
    <row r="14" spans="1:3" ht="19.5" thickBot="1" x14ac:dyDescent="0.25">
      <c r="A14" s="28">
        <v>137</v>
      </c>
      <c r="B14" s="50" t="s">
        <v>113</v>
      </c>
      <c r="C14" s="41" t="s">
        <v>114</v>
      </c>
    </row>
    <row r="15" spans="1:3" ht="32.25" thickBot="1" x14ac:dyDescent="0.25">
      <c r="A15" s="28">
        <v>137</v>
      </c>
      <c r="B15" s="50" t="s">
        <v>115</v>
      </c>
      <c r="C15" s="41" t="s">
        <v>116</v>
      </c>
    </row>
    <row r="16" spans="1:3" ht="19.5" thickBot="1" x14ac:dyDescent="0.25">
      <c r="A16" s="28">
        <v>137</v>
      </c>
      <c r="B16" s="50" t="s">
        <v>117</v>
      </c>
      <c r="C16" s="41" t="s">
        <v>16</v>
      </c>
    </row>
    <row r="17" spans="1:3" ht="19.5" thickBot="1" x14ac:dyDescent="0.25">
      <c r="A17" s="28">
        <v>137</v>
      </c>
      <c r="B17" s="50" t="s">
        <v>118</v>
      </c>
      <c r="C17" s="41" t="s">
        <v>18</v>
      </c>
    </row>
    <row r="18" spans="1:3" ht="19.5" thickBot="1" x14ac:dyDescent="0.25">
      <c r="A18" s="28">
        <v>137</v>
      </c>
      <c r="B18" s="50" t="s">
        <v>119</v>
      </c>
      <c r="C18" s="41" t="s">
        <v>120</v>
      </c>
    </row>
    <row r="19" spans="1:3" ht="32.25" thickBot="1" x14ac:dyDescent="0.25">
      <c r="A19" s="28">
        <v>137</v>
      </c>
      <c r="B19" s="50" t="s">
        <v>121</v>
      </c>
      <c r="C19" s="41" t="s">
        <v>122</v>
      </c>
    </row>
    <row r="20" spans="1:3" ht="18.75" x14ac:dyDescent="0.2">
      <c r="A20" s="34"/>
    </row>
    <row r="21" spans="1:3" ht="15.75" x14ac:dyDescent="0.2">
      <c r="A21" s="32"/>
    </row>
    <row r="22" spans="1:3" ht="15.75" x14ac:dyDescent="0.2">
      <c r="A22" s="23"/>
    </row>
    <row r="23" spans="1:3" ht="15.75" x14ac:dyDescent="0.2">
      <c r="A23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zoomScale="75" workbookViewId="0"/>
  </sheetViews>
  <sheetFormatPr defaultRowHeight="15.75" x14ac:dyDescent="0.25"/>
  <cols>
    <col min="1" max="1" width="28.85546875" style="53" bestFit="1" customWidth="1"/>
    <col min="2" max="2" width="77.85546875" customWidth="1"/>
    <col min="3" max="3" width="16" style="52" customWidth="1"/>
    <col min="4" max="4" width="16" style="52" hidden="1" customWidth="1"/>
    <col min="5" max="5" width="15.85546875" style="52" hidden="1" customWidth="1"/>
    <col min="6" max="6" width="13.28515625" style="51" customWidth="1"/>
    <col min="7" max="7" width="14.42578125" style="51" customWidth="1"/>
  </cols>
  <sheetData>
    <row r="1" spans="1:7" ht="18.75" x14ac:dyDescent="0.3">
      <c r="B1" s="1" t="s">
        <v>261</v>
      </c>
      <c r="C1" s="59" t="s">
        <v>260</v>
      </c>
      <c r="D1" s="59"/>
      <c r="E1" s="59"/>
    </row>
    <row r="2" spans="1:7" ht="18.75" x14ac:dyDescent="0.3">
      <c r="B2" s="1" t="s">
        <v>259</v>
      </c>
      <c r="C2" s="59" t="s">
        <v>48</v>
      </c>
      <c r="D2" s="59"/>
      <c r="E2" s="59"/>
    </row>
    <row r="3" spans="1:7" ht="18.75" x14ac:dyDescent="0.3">
      <c r="B3" s="1" t="s">
        <v>258</v>
      </c>
      <c r="C3" s="59" t="s">
        <v>257</v>
      </c>
      <c r="D3" s="59"/>
      <c r="E3" s="59"/>
    </row>
    <row r="4" spans="1:7" ht="18.75" x14ac:dyDescent="0.3">
      <c r="A4" s="105"/>
      <c r="B4" s="1" t="s">
        <v>256</v>
      </c>
      <c r="C4" s="17" t="s">
        <v>38</v>
      </c>
      <c r="D4" s="59"/>
      <c r="E4" s="59"/>
    </row>
    <row r="5" spans="1:7" ht="18.75" x14ac:dyDescent="0.3">
      <c r="A5" s="105"/>
      <c r="B5" s="2"/>
      <c r="C5" s="58"/>
      <c r="D5" s="58"/>
      <c r="E5" s="58"/>
    </row>
    <row r="6" spans="1:7" ht="18.75" customHeight="1" x14ac:dyDescent="0.2">
      <c r="A6" s="19" t="s">
        <v>255</v>
      </c>
      <c r="B6" s="19"/>
      <c r="C6" s="19"/>
      <c r="D6" s="19"/>
      <c r="E6" s="19"/>
      <c r="F6" s="19"/>
      <c r="G6" s="19"/>
    </row>
    <row r="7" spans="1:7" ht="18.75" customHeight="1" x14ac:dyDescent="0.2">
      <c r="A7" s="19"/>
      <c r="B7" s="19"/>
      <c r="C7" s="19"/>
      <c r="D7" s="19"/>
      <c r="E7" s="19"/>
      <c r="F7" s="19"/>
      <c r="G7" s="19"/>
    </row>
    <row r="8" spans="1:7" ht="18.75" x14ac:dyDescent="0.3">
      <c r="A8" s="104"/>
      <c r="E8" s="103" t="s">
        <v>2</v>
      </c>
    </row>
    <row r="9" spans="1:7" ht="18.75" x14ac:dyDescent="0.3">
      <c r="A9" s="104"/>
      <c r="E9" s="103"/>
    </row>
    <row r="10" spans="1:7" ht="49.5" x14ac:dyDescent="0.2">
      <c r="A10" s="102" t="s">
        <v>254</v>
      </c>
      <c r="B10" s="101" t="s">
        <v>253</v>
      </c>
      <c r="C10" s="100" t="s">
        <v>29</v>
      </c>
      <c r="D10" s="100" t="s">
        <v>25</v>
      </c>
      <c r="E10" s="100" t="s">
        <v>25</v>
      </c>
      <c r="F10" s="99" t="s">
        <v>30</v>
      </c>
      <c r="G10" s="99" t="s">
        <v>31</v>
      </c>
    </row>
    <row r="11" spans="1:7" x14ac:dyDescent="0.2">
      <c r="A11" s="65" t="s">
        <v>252</v>
      </c>
      <c r="B11" s="61" t="s">
        <v>251</v>
      </c>
      <c r="C11" s="60">
        <f>C12+C18+C28+C36+C50+C54</f>
        <v>4436000</v>
      </c>
      <c r="D11" s="60" t="e">
        <f>D12+D18+D28+D36+D50+D54+#REF!+D43</f>
        <v>#REF!</v>
      </c>
      <c r="E11" s="60" t="e">
        <f>E12+E18+E28+E36+E50+E54+#REF!+E43</f>
        <v>#REF!</v>
      </c>
      <c r="F11" s="60">
        <f>F12+F18+F28+F36+F50+F54</f>
        <v>4408000</v>
      </c>
      <c r="G11" s="60">
        <f>G12+G18+G28+G36+G50+G54</f>
        <v>4388000</v>
      </c>
    </row>
    <row r="12" spans="1:7" x14ac:dyDescent="0.2">
      <c r="A12" s="62" t="s">
        <v>250</v>
      </c>
      <c r="B12" s="64" t="s">
        <v>249</v>
      </c>
      <c r="C12" s="60">
        <f>C13</f>
        <v>1960000</v>
      </c>
      <c r="D12" s="60">
        <f>D13</f>
        <v>0</v>
      </c>
      <c r="E12" s="60">
        <f>E13</f>
        <v>0</v>
      </c>
      <c r="F12" s="60">
        <f>F13</f>
        <v>1982000</v>
      </c>
      <c r="G12" s="60">
        <f>G13</f>
        <v>1989000</v>
      </c>
    </row>
    <row r="13" spans="1:7" x14ac:dyDescent="0.2">
      <c r="A13" s="62" t="s">
        <v>248</v>
      </c>
      <c r="B13" s="64" t="s">
        <v>247</v>
      </c>
      <c r="C13" s="60">
        <f>C14+C16</f>
        <v>1960000</v>
      </c>
      <c r="D13" s="60">
        <f>D14</f>
        <v>0</v>
      </c>
      <c r="E13" s="60">
        <f>E14</f>
        <v>0</v>
      </c>
      <c r="F13" s="60">
        <f>F14+F16</f>
        <v>1982000</v>
      </c>
      <c r="G13" s="60">
        <f>G14+G16</f>
        <v>1989000</v>
      </c>
    </row>
    <row r="14" spans="1:7" ht="63" x14ac:dyDescent="0.25">
      <c r="A14" s="98" t="s">
        <v>246</v>
      </c>
      <c r="B14" s="64" t="s">
        <v>244</v>
      </c>
      <c r="C14" s="60">
        <f>C15</f>
        <v>1940000</v>
      </c>
      <c r="D14" s="60">
        <f>D15</f>
        <v>0</v>
      </c>
      <c r="E14" s="60">
        <f>E15</f>
        <v>0</v>
      </c>
      <c r="F14" s="60">
        <f>F15</f>
        <v>1960000</v>
      </c>
      <c r="G14" s="60">
        <f>G15</f>
        <v>1965000</v>
      </c>
    </row>
    <row r="15" spans="1:7" ht="67.5" customHeight="1" x14ac:dyDescent="0.25">
      <c r="A15" s="97" t="s">
        <v>245</v>
      </c>
      <c r="B15" s="70" t="s">
        <v>244</v>
      </c>
      <c r="C15" s="67">
        <v>1940000</v>
      </c>
      <c r="D15" s="67"/>
      <c r="E15" s="67"/>
      <c r="F15" s="66">
        <v>1960000</v>
      </c>
      <c r="G15" s="66">
        <v>1965000</v>
      </c>
    </row>
    <row r="16" spans="1:7" ht="34.5" customHeight="1" x14ac:dyDescent="0.25">
      <c r="A16" s="96" t="s">
        <v>243</v>
      </c>
      <c r="B16" s="70" t="s">
        <v>242</v>
      </c>
      <c r="C16" s="67">
        <f>C17</f>
        <v>20000</v>
      </c>
      <c r="D16" s="67"/>
      <c r="E16" s="67"/>
      <c r="F16" s="66">
        <f>F17</f>
        <v>22000</v>
      </c>
      <c r="G16" s="66">
        <f>G17</f>
        <v>24000</v>
      </c>
    </row>
    <row r="17" spans="1:7" ht="63" x14ac:dyDescent="0.25">
      <c r="A17" s="96" t="s">
        <v>241</v>
      </c>
      <c r="B17" s="70" t="s">
        <v>240</v>
      </c>
      <c r="C17" s="67">
        <v>20000</v>
      </c>
      <c r="D17" s="67"/>
      <c r="E17" s="67"/>
      <c r="F17" s="66">
        <v>22000</v>
      </c>
      <c r="G17" s="66">
        <v>24000</v>
      </c>
    </row>
    <row r="18" spans="1:7" ht="31.5" x14ac:dyDescent="0.2">
      <c r="A18" s="62" t="s">
        <v>239</v>
      </c>
      <c r="B18" s="64" t="s">
        <v>238</v>
      </c>
      <c r="C18" s="60">
        <f>C19</f>
        <v>1183000</v>
      </c>
      <c r="D18" s="60">
        <f>D19</f>
        <v>4000</v>
      </c>
      <c r="E18" s="60">
        <f>E19</f>
        <v>4000</v>
      </c>
      <c r="F18" s="60">
        <f>F19</f>
        <v>1222000</v>
      </c>
      <c r="G18" s="60">
        <f>G19</f>
        <v>1271000</v>
      </c>
    </row>
    <row r="19" spans="1:7" ht="31.5" x14ac:dyDescent="0.2">
      <c r="A19" s="69" t="s">
        <v>237</v>
      </c>
      <c r="B19" s="94" t="s">
        <v>236</v>
      </c>
      <c r="C19" s="67">
        <f>C20+C22+C24+C26</f>
        <v>1183000</v>
      </c>
      <c r="D19" s="67">
        <f>D20+D22+D24+D26</f>
        <v>4000</v>
      </c>
      <c r="E19" s="67">
        <f>E20+E22+E24+E26</f>
        <v>4000</v>
      </c>
      <c r="F19" s="67">
        <f>F20+F22+F24+F26</f>
        <v>1222000</v>
      </c>
      <c r="G19" s="67">
        <f>G20+G22+G24+G26</f>
        <v>1271000</v>
      </c>
    </row>
    <row r="20" spans="1:7" ht="63" x14ac:dyDescent="0.2">
      <c r="A20" s="69" t="s">
        <v>235</v>
      </c>
      <c r="B20" s="95" t="s">
        <v>234</v>
      </c>
      <c r="C20" s="67">
        <f>C21</f>
        <v>543000</v>
      </c>
      <c r="D20" s="67"/>
      <c r="E20" s="67"/>
      <c r="F20" s="66">
        <f>F21</f>
        <v>562000</v>
      </c>
      <c r="G20" s="66">
        <f>G21</f>
        <v>588000</v>
      </c>
    </row>
    <row r="21" spans="1:7" ht="96" customHeight="1" x14ac:dyDescent="0.2">
      <c r="A21" s="69" t="s">
        <v>233</v>
      </c>
      <c r="B21" s="95" t="s">
        <v>232</v>
      </c>
      <c r="C21" s="67">
        <v>543000</v>
      </c>
      <c r="D21" s="67"/>
      <c r="E21" s="67"/>
      <c r="F21" s="66">
        <v>562000</v>
      </c>
      <c r="G21" s="66">
        <v>588000</v>
      </c>
    </row>
    <row r="22" spans="1:7" ht="86.25" customHeight="1" x14ac:dyDescent="0.2">
      <c r="A22" s="69" t="s">
        <v>231</v>
      </c>
      <c r="B22" s="94" t="s">
        <v>230</v>
      </c>
      <c r="C22" s="67">
        <v>3000</v>
      </c>
      <c r="D22" s="67">
        <v>4000</v>
      </c>
      <c r="E22" s="67">
        <v>4000</v>
      </c>
      <c r="F22" s="67">
        <v>3000</v>
      </c>
      <c r="G22" s="67">
        <v>3000</v>
      </c>
    </row>
    <row r="23" spans="1:7" ht="117.75" customHeight="1" x14ac:dyDescent="0.2">
      <c r="A23" s="69" t="s">
        <v>229</v>
      </c>
      <c r="B23" s="94" t="s">
        <v>228</v>
      </c>
      <c r="C23" s="67">
        <v>3000</v>
      </c>
      <c r="D23" s="67">
        <v>4000</v>
      </c>
      <c r="E23" s="67">
        <v>4000</v>
      </c>
      <c r="F23" s="67">
        <v>3000</v>
      </c>
      <c r="G23" s="67">
        <v>3000</v>
      </c>
    </row>
    <row r="24" spans="1:7" ht="68.25" customHeight="1" x14ac:dyDescent="0.2">
      <c r="A24" s="69" t="s">
        <v>227</v>
      </c>
      <c r="B24" s="94" t="s">
        <v>226</v>
      </c>
      <c r="C24" s="67">
        <f>C25</f>
        <v>715000</v>
      </c>
      <c r="D24" s="67"/>
      <c r="E24" s="67"/>
      <c r="F24" s="66">
        <f>F25</f>
        <v>737000</v>
      </c>
      <c r="G24" s="66">
        <f>G25</f>
        <v>770000</v>
      </c>
    </row>
    <row r="25" spans="1:7" ht="105" customHeight="1" x14ac:dyDescent="0.2">
      <c r="A25" s="69" t="s">
        <v>225</v>
      </c>
      <c r="B25" s="94" t="s">
        <v>224</v>
      </c>
      <c r="C25" s="67">
        <v>715000</v>
      </c>
      <c r="D25" s="67"/>
      <c r="E25" s="67"/>
      <c r="F25" s="66">
        <v>737000</v>
      </c>
      <c r="G25" s="66">
        <v>770000</v>
      </c>
    </row>
    <row r="26" spans="1:7" ht="63" x14ac:dyDescent="0.2">
      <c r="A26" s="93" t="s">
        <v>223</v>
      </c>
      <c r="B26" s="92" t="s">
        <v>222</v>
      </c>
      <c r="C26" s="60">
        <f>C27</f>
        <v>-78000</v>
      </c>
      <c r="D26" s="60"/>
      <c r="E26" s="60"/>
      <c r="F26" s="63">
        <f>F27</f>
        <v>-80000</v>
      </c>
      <c r="G26" s="63">
        <f>G27</f>
        <v>-90000</v>
      </c>
    </row>
    <row r="27" spans="1:7" ht="94.5" x14ac:dyDescent="0.2">
      <c r="A27" s="93" t="s">
        <v>221</v>
      </c>
      <c r="B27" s="92" t="s">
        <v>220</v>
      </c>
      <c r="C27" s="60">
        <v>-78000</v>
      </c>
      <c r="D27" s="60"/>
      <c r="E27" s="60"/>
      <c r="F27" s="63">
        <v>-80000</v>
      </c>
      <c r="G27" s="63">
        <v>-90000</v>
      </c>
    </row>
    <row r="28" spans="1:7" x14ac:dyDescent="0.2">
      <c r="A28" s="62" t="s">
        <v>219</v>
      </c>
      <c r="B28" s="64" t="s">
        <v>218</v>
      </c>
      <c r="C28" s="60">
        <f>C29</f>
        <v>40000</v>
      </c>
      <c r="D28" s="60" t="e">
        <f>D29+#REF!</f>
        <v>#REF!</v>
      </c>
      <c r="E28" s="60" t="e">
        <f>E29+#REF!</f>
        <v>#REF!</v>
      </c>
      <c r="F28" s="60">
        <f>F29</f>
        <v>40000</v>
      </c>
      <c r="G28" s="60">
        <f>G29</f>
        <v>45000</v>
      </c>
    </row>
    <row r="29" spans="1:7" ht="31.5" x14ac:dyDescent="0.2">
      <c r="A29" s="62" t="s">
        <v>217</v>
      </c>
      <c r="B29" s="64" t="s">
        <v>216</v>
      </c>
      <c r="C29" s="60">
        <f>C32+C33</f>
        <v>40000</v>
      </c>
      <c r="D29" s="60">
        <f>D30+D31</f>
        <v>0</v>
      </c>
      <c r="E29" s="60">
        <f>E30+E31</f>
        <v>0</v>
      </c>
      <c r="F29" s="60">
        <f>F32+F34</f>
        <v>40000</v>
      </c>
      <c r="G29" s="60">
        <f>G32+G33</f>
        <v>45000</v>
      </c>
    </row>
    <row r="30" spans="1:7" ht="31.5" x14ac:dyDescent="0.2">
      <c r="A30" s="62" t="s">
        <v>215</v>
      </c>
      <c r="B30" s="64" t="s">
        <v>212</v>
      </c>
      <c r="C30" s="60">
        <v>20000</v>
      </c>
      <c r="D30" s="60"/>
      <c r="E30" s="60"/>
      <c r="F30" s="63">
        <v>20000</v>
      </c>
      <c r="G30" s="63">
        <v>20000</v>
      </c>
    </row>
    <row r="31" spans="1:7" ht="31.5" x14ac:dyDescent="0.2">
      <c r="A31" s="62" t="s">
        <v>214</v>
      </c>
      <c r="B31" s="64" t="s">
        <v>212</v>
      </c>
      <c r="C31" s="60">
        <v>20000</v>
      </c>
      <c r="D31" s="60"/>
      <c r="E31" s="60"/>
      <c r="F31" s="63">
        <v>20000</v>
      </c>
      <c r="G31" s="63">
        <v>20000</v>
      </c>
    </row>
    <row r="32" spans="1:7" ht="31.5" x14ac:dyDescent="0.2">
      <c r="A32" s="62" t="s">
        <v>213</v>
      </c>
      <c r="B32" s="64" t="s">
        <v>212</v>
      </c>
      <c r="C32" s="60">
        <v>20000</v>
      </c>
      <c r="D32" s="60"/>
      <c r="E32" s="60"/>
      <c r="F32" s="63">
        <v>20000</v>
      </c>
      <c r="G32" s="63">
        <v>20000</v>
      </c>
    </row>
    <row r="33" spans="1:7" ht="31.5" x14ac:dyDescent="0.25">
      <c r="A33" s="91" t="s">
        <v>211</v>
      </c>
      <c r="B33" s="90" t="s">
        <v>210</v>
      </c>
      <c r="C33" s="89">
        <f>C34</f>
        <v>20000</v>
      </c>
      <c r="D33" s="60"/>
      <c r="E33" s="60"/>
      <c r="F33" s="63">
        <f>F34</f>
        <v>20000</v>
      </c>
      <c r="G33" s="63">
        <f>G35</f>
        <v>25000</v>
      </c>
    </row>
    <row r="34" spans="1:7" ht="63" x14ac:dyDescent="0.25">
      <c r="A34" s="91" t="s">
        <v>209</v>
      </c>
      <c r="B34" s="90" t="s">
        <v>208</v>
      </c>
      <c r="C34" s="89">
        <f>C35</f>
        <v>20000</v>
      </c>
      <c r="D34" s="60"/>
      <c r="E34" s="60"/>
      <c r="F34" s="63">
        <f>F35</f>
        <v>20000</v>
      </c>
      <c r="G34" s="63">
        <f>G35</f>
        <v>25000</v>
      </c>
    </row>
    <row r="35" spans="1:7" ht="78.75" x14ac:dyDescent="0.25">
      <c r="A35" s="91" t="s">
        <v>207</v>
      </c>
      <c r="B35" s="90" t="s">
        <v>206</v>
      </c>
      <c r="C35" s="89">
        <v>20000</v>
      </c>
      <c r="D35" s="89">
        <v>2000</v>
      </c>
      <c r="E35" s="89">
        <v>2000</v>
      </c>
      <c r="F35" s="89">
        <v>20000</v>
      </c>
      <c r="G35" s="89">
        <v>25000</v>
      </c>
    </row>
    <row r="36" spans="1:7" x14ac:dyDescent="0.2">
      <c r="A36" s="62" t="s">
        <v>205</v>
      </c>
      <c r="B36" s="64" t="s">
        <v>204</v>
      </c>
      <c r="C36" s="60">
        <f>C37+C43</f>
        <v>1250000</v>
      </c>
      <c r="D36" s="60">
        <f>D37</f>
        <v>0</v>
      </c>
      <c r="E36" s="60">
        <f>E37</f>
        <v>0</v>
      </c>
      <c r="F36" s="60">
        <f>F37+F43</f>
        <v>1161000</v>
      </c>
      <c r="G36" s="60">
        <f>G37+G43</f>
        <v>1080000</v>
      </c>
    </row>
    <row r="37" spans="1:7" x14ac:dyDescent="0.2">
      <c r="A37" s="62" t="s">
        <v>203</v>
      </c>
      <c r="B37" s="64" t="s">
        <v>202</v>
      </c>
      <c r="C37" s="60">
        <f>C38</f>
        <v>170000</v>
      </c>
      <c r="D37" s="60">
        <f>D38</f>
        <v>0</v>
      </c>
      <c r="E37" s="60">
        <f>E38</f>
        <v>0</v>
      </c>
      <c r="F37" s="60">
        <f>F38</f>
        <v>170000</v>
      </c>
      <c r="G37" s="60">
        <f>G38</f>
        <v>170000</v>
      </c>
    </row>
    <row r="38" spans="1:7" ht="39" customHeight="1" x14ac:dyDescent="0.2">
      <c r="A38" s="62" t="s">
        <v>201</v>
      </c>
      <c r="B38" s="64" t="s">
        <v>193</v>
      </c>
      <c r="C38" s="60">
        <f>C42</f>
        <v>170000</v>
      </c>
      <c r="D38" s="60"/>
      <c r="E38" s="60"/>
      <c r="F38" s="63">
        <f>F42</f>
        <v>170000</v>
      </c>
      <c r="G38" s="63">
        <f>G42</f>
        <v>170000</v>
      </c>
    </row>
    <row r="39" spans="1:7" hidden="1" x14ac:dyDescent="0.2">
      <c r="A39" s="62" t="s">
        <v>200</v>
      </c>
      <c r="B39" s="64" t="s">
        <v>199</v>
      </c>
      <c r="C39" s="60">
        <f>C40+C41</f>
        <v>0</v>
      </c>
      <c r="D39" s="60">
        <f>D40+D41</f>
        <v>0</v>
      </c>
      <c r="E39" s="60">
        <f>E40+E41</f>
        <v>0</v>
      </c>
      <c r="F39" s="63"/>
      <c r="G39" s="63"/>
    </row>
    <row r="40" spans="1:7" hidden="1" x14ac:dyDescent="0.2">
      <c r="A40" s="62" t="s">
        <v>198</v>
      </c>
      <c r="B40" s="64" t="s">
        <v>197</v>
      </c>
      <c r="C40" s="60"/>
      <c r="D40" s="60"/>
      <c r="E40" s="60"/>
      <c r="F40" s="63"/>
      <c r="G40" s="63"/>
    </row>
    <row r="41" spans="1:7" hidden="1" x14ac:dyDescent="0.2">
      <c r="A41" s="62" t="s">
        <v>196</v>
      </c>
      <c r="B41" s="64" t="s">
        <v>195</v>
      </c>
      <c r="C41" s="60"/>
      <c r="D41" s="60"/>
      <c r="E41" s="60"/>
      <c r="F41" s="63"/>
      <c r="G41" s="63"/>
    </row>
    <row r="42" spans="1:7" ht="36" customHeight="1" x14ac:dyDescent="0.2">
      <c r="A42" s="62" t="s">
        <v>194</v>
      </c>
      <c r="B42" s="64" t="s">
        <v>193</v>
      </c>
      <c r="C42" s="60">
        <v>170000</v>
      </c>
      <c r="D42" s="60"/>
      <c r="E42" s="60"/>
      <c r="F42" s="63">
        <v>170000</v>
      </c>
      <c r="G42" s="63">
        <v>170000</v>
      </c>
    </row>
    <row r="43" spans="1:7" x14ac:dyDescent="0.2">
      <c r="A43" s="87" t="s">
        <v>192</v>
      </c>
      <c r="B43" s="64" t="s">
        <v>191</v>
      </c>
      <c r="C43" s="60">
        <f>C44+C47</f>
        <v>1080000</v>
      </c>
      <c r="D43" s="60" t="e">
        <f>D49+#REF!</f>
        <v>#REF!</v>
      </c>
      <c r="E43" s="60" t="e">
        <f>E49+#REF!</f>
        <v>#REF!</v>
      </c>
      <c r="F43" s="60">
        <f>F44+F47</f>
        <v>991000</v>
      </c>
      <c r="G43" s="60">
        <f>G44+G47</f>
        <v>910000</v>
      </c>
    </row>
    <row r="44" spans="1:7" x14ac:dyDescent="0.2">
      <c r="A44" s="87" t="s">
        <v>190</v>
      </c>
      <c r="B44" s="64" t="s">
        <v>189</v>
      </c>
      <c r="C44" s="67">
        <f>C45</f>
        <v>85000</v>
      </c>
      <c r="D44" s="67">
        <v>249000</v>
      </c>
      <c r="E44" s="67">
        <v>249000</v>
      </c>
      <c r="F44" s="67">
        <f>F45</f>
        <v>85000</v>
      </c>
      <c r="G44" s="67">
        <f>G45</f>
        <v>85000</v>
      </c>
    </row>
    <row r="45" spans="1:7" ht="31.5" x14ac:dyDescent="0.2">
      <c r="A45" s="87" t="s">
        <v>188</v>
      </c>
      <c r="B45" s="64" t="s">
        <v>187</v>
      </c>
      <c r="C45" s="67">
        <f>C46</f>
        <v>85000</v>
      </c>
      <c r="D45" s="67"/>
      <c r="E45" s="67"/>
      <c r="F45" s="67">
        <f>F46</f>
        <v>85000</v>
      </c>
      <c r="G45" s="67">
        <f>G46</f>
        <v>85000</v>
      </c>
    </row>
    <row r="46" spans="1:7" ht="63" x14ac:dyDescent="0.2">
      <c r="A46" s="87" t="s">
        <v>186</v>
      </c>
      <c r="B46" s="64" t="s">
        <v>185</v>
      </c>
      <c r="C46" s="67">
        <v>85000</v>
      </c>
      <c r="D46" s="67"/>
      <c r="E46" s="67"/>
      <c r="F46" s="67">
        <v>85000</v>
      </c>
      <c r="G46" s="67">
        <v>85000</v>
      </c>
    </row>
    <row r="47" spans="1:7" x14ac:dyDescent="0.2">
      <c r="A47" s="87" t="s">
        <v>184</v>
      </c>
      <c r="B47" s="64" t="s">
        <v>183</v>
      </c>
      <c r="C47" s="67">
        <f>C48</f>
        <v>995000</v>
      </c>
      <c r="D47" s="67"/>
      <c r="E47" s="67"/>
      <c r="F47" s="67">
        <f>F48</f>
        <v>906000</v>
      </c>
      <c r="G47" s="67">
        <f>G48</f>
        <v>825000</v>
      </c>
    </row>
    <row r="48" spans="1:7" ht="31.5" x14ac:dyDescent="0.2">
      <c r="A48" s="87" t="s">
        <v>181</v>
      </c>
      <c r="B48" s="64" t="s">
        <v>182</v>
      </c>
      <c r="C48" s="67">
        <f>C49</f>
        <v>995000</v>
      </c>
      <c r="D48" s="67"/>
      <c r="E48" s="67"/>
      <c r="F48" s="67">
        <f>F49</f>
        <v>906000</v>
      </c>
      <c r="G48" s="67">
        <f>G49</f>
        <v>825000</v>
      </c>
    </row>
    <row r="49" spans="1:7" ht="63" x14ac:dyDescent="0.2">
      <c r="A49" s="88" t="s">
        <v>181</v>
      </c>
      <c r="B49" s="70" t="s">
        <v>180</v>
      </c>
      <c r="C49" s="67">
        <v>995000</v>
      </c>
      <c r="D49" s="67">
        <v>762000</v>
      </c>
      <c r="E49" s="67">
        <v>762000</v>
      </c>
      <c r="F49" s="67">
        <v>906000</v>
      </c>
      <c r="G49" s="67">
        <v>825000</v>
      </c>
    </row>
    <row r="50" spans="1:7" ht="31.5" x14ac:dyDescent="0.2">
      <c r="A50" s="62" t="s">
        <v>179</v>
      </c>
      <c r="B50" s="64" t="s">
        <v>178</v>
      </c>
      <c r="C50" s="60">
        <f>C52</f>
        <v>3000</v>
      </c>
      <c r="D50" s="60">
        <f>D51+D52</f>
        <v>3000</v>
      </c>
      <c r="E50" s="60">
        <f>E51+E52</f>
        <v>3000</v>
      </c>
      <c r="F50" s="60">
        <f>F51</f>
        <v>3000</v>
      </c>
      <c r="G50" s="60">
        <f>G51</f>
        <v>3000</v>
      </c>
    </row>
    <row r="51" spans="1:7" ht="78.75" x14ac:dyDescent="0.2">
      <c r="A51" s="87" t="s">
        <v>177</v>
      </c>
      <c r="B51" s="64" t="s">
        <v>176</v>
      </c>
      <c r="C51" s="60">
        <f>C52</f>
        <v>3000</v>
      </c>
      <c r="D51" s="60"/>
      <c r="E51" s="60"/>
      <c r="F51" s="63">
        <f>F52</f>
        <v>3000</v>
      </c>
      <c r="G51" s="63">
        <f>G52</f>
        <v>3000</v>
      </c>
    </row>
    <row r="52" spans="1:7" ht="78.75" x14ac:dyDescent="0.2">
      <c r="A52" s="86" t="s">
        <v>175</v>
      </c>
      <c r="B52" s="70" t="s">
        <v>174</v>
      </c>
      <c r="C52" s="67">
        <v>3000</v>
      </c>
      <c r="D52" s="67">
        <v>3000</v>
      </c>
      <c r="E52" s="67">
        <v>3000</v>
      </c>
      <c r="F52" s="67">
        <v>3000</v>
      </c>
      <c r="G52" s="67">
        <v>3000</v>
      </c>
    </row>
    <row r="53" spans="1:7" ht="63" x14ac:dyDescent="0.2">
      <c r="A53" s="86" t="s">
        <v>58</v>
      </c>
      <c r="B53" s="70" t="s">
        <v>173</v>
      </c>
      <c r="C53" s="67">
        <v>3000</v>
      </c>
      <c r="D53" s="67">
        <v>3000</v>
      </c>
      <c r="E53" s="67">
        <v>3000</v>
      </c>
      <c r="F53" s="67">
        <v>3000</v>
      </c>
      <c r="G53" s="67">
        <v>3000</v>
      </c>
    </row>
    <row r="54" spans="1:7" ht="31.5" x14ac:dyDescent="0.2">
      <c r="A54" s="62" t="s">
        <v>172</v>
      </c>
      <c r="B54" s="64" t="s">
        <v>171</v>
      </c>
      <c r="C54" s="60">
        <f>C55</f>
        <v>0</v>
      </c>
      <c r="D54" s="60">
        <f>D55</f>
        <v>0</v>
      </c>
      <c r="E54" s="60">
        <f>E55</f>
        <v>0</v>
      </c>
      <c r="F54" s="60">
        <f>F55</f>
        <v>0</v>
      </c>
      <c r="G54" s="60">
        <f>G55</f>
        <v>0</v>
      </c>
    </row>
    <row r="55" spans="1:7" ht="31.5" x14ac:dyDescent="0.2">
      <c r="A55" s="62" t="s">
        <v>170</v>
      </c>
      <c r="B55" s="64" t="s">
        <v>169</v>
      </c>
      <c r="C55" s="60">
        <v>0</v>
      </c>
      <c r="D55" s="60"/>
      <c r="E55" s="60"/>
      <c r="F55" s="63">
        <v>0</v>
      </c>
      <c r="G55" s="63">
        <v>0</v>
      </c>
    </row>
    <row r="56" spans="1:7" x14ac:dyDescent="0.2">
      <c r="A56" s="65" t="s">
        <v>168</v>
      </c>
      <c r="B56" s="61" t="s">
        <v>167</v>
      </c>
      <c r="C56" s="60">
        <f>C57</f>
        <v>8347000</v>
      </c>
      <c r="D56" s="60" t="e">
        <f>D57+D58+D66+#REF!+D71</f>
        <v>#REF!</v>
      </c>
      <c r="E56" s="60" t="e">
        <f>E57+E58+E66+#REF!+E71</f>
        <v>#REF!</v>
      </c>
      <c r="F56" s="60">
        <f>F57</f>
        <v>6989900</v>
      </c>
      <c r="G56" s="60">
        <f>G57</f>
        <v>6863900</v>
      </c>
    </row>
    <row r="57" spans="1:7" ht="31.5" x14ac:dyDescent="0.2">
      <c r="A57" s="62" t="s">
        <v>166</v>
      </c>
      <c r="B57" s="64" t="s">
        <v>165</v>
      </c>
      <c r="C57" s="60">
        <f>C58+C66+C71+C63</f>
        <v>8347000</v>
      </c>
      <c r="D57" s="60" t="e">
        <f>D58+D66+D71+#REF!</f>
        <v>#REF!</v>
      </c>
      <c r="E57" s="60" t="e">
        <f>E58+E66+E71+#REF!</f>
        <v>#REF!</v>
      </c>
      <c r="F57" s="60">
        <f>F58+F66+F71</f>
        <v>6989900</v>
      </c>
      <c r="G57" s="60">
        <f>G58+G66+G71</f>
        <v>6863900</v>
      </c>
    </row>
    <row r="58" spans="1:7" x14ac:dyDescent="0.2">
      <c r="A58" s="85" t="s">
        <v>164</v>
      </c>
      <c r="B58" s="61" t="s">
        <v>163</v>
      </c>
      <c r="C58" s="60">
        <f>C61</f>
        <v>7355500</v>
      </c>
      <c r="D58" s="60" t="e">
        <f>D61+#REF!</f>
        <v>#REF!</v>
      </c>
      <c r="E58" s="60" t="e">
        <f>E61+#REF!</f>
        <v>#REF!</v>
      </c>
      <c r="F58" s="60">
        <f>F61</f>
        <v>6732300</v>
      </c>
      <c r="G58" s="60">
        <f>G61</f>
        <v>6596100</v>
      </c>
    </row>
    <row r="59" spans="1:7" ht="31.5" x14ac:dyDescent="0.2">
      <c r="A59" s="71" t="s">
        <v>162</v>
      </c>
      <c r="B59" s="70" t="s">
        <v>161</v>
      </c>
      <c r="C59" s="66">
        <f>C60</f>
        <v>0</v>
      </c>
      <c r="D59" s="66">
        <f>D60</f>
        <v>0</v>
      </c>
      <c r="E59" s="66">
        <f>E60</f>
        <v>0</v>
      </c>
      <c r="F59" s="66">
        <f>F60</f>
        <v>0</v>
      </c>
      <c r="G59" s="66">
        <f>G60</f>
        <v>0</v>
      </c>
    </row>
    <row r="60" spans="1:7" ht="31.5" x14ac:dyDescent="0.2">
      <c r="A60" s="69" t="s">
        <v>84</v>
      </c>
      <c r="B60" s="68" t="s">
        <v>85</v>
      </c>
      <c r="C60" s="66">
        <v>0</v>
      </c>
      <c r="D60" s="66"/>
      <c r="E60" s="66"/>
      <c r="F60" s="66">
        <v>0</v>
      </c>
      <c r="G60" s="66">
        <v>0</v>
      </c>
    </row>
    <row r="61" spans="1:7" x14ac:dyDescent="0.2">
      <c r="A61" s="78" t="s">
        <v>160</v>
      </c>
      <c r="B61" s="84" t="s">
        <v>159</v>
      </c>
      <c r="C61" s="67">
        <f>C62</f>
        <v>7355500</v>
      </c>
      <c r="D61" s="67">
        <f>D62</f>
        <v>0</v>
      </c>
      <c r="E61" s="67">
        <f>E62</f>
        <v>0</v>
      </c>
      <c r="F61" s="67">
        <f>F62</f>
        <v>6732300</v>
      </c>
      <c r="G61" s="67">
        <f>G62</f>
        <v>6596100</v>
      </c>
    </row>
    <row r="62" spans="1:7" ht="31.5" x14ac:dyDescent="0.2">
      <c r="A62" s="78" t="s">
        <v>158</v>
      </c>
      <c r="B62" s="83" t="s">
        <v>157</v>
      </c>
      <c r="C62" s="66">
        <v>7355500</v>
      </c>
      <c r="D62" s="66"/>
      <c r="E62" s="66"/>
      <c r="F62" s="66">
        <v>6732300</v>
      </c>
      <c r="G62" s="66">
        <v>6596100</v>
      </c>
    </row>
    <row r="63" spans="1:7" ht="31.5" x14ac:dyDescent="0.2">
      <c r="A63" s="82" t="s">
        <v>156</v>
      </c>
      <c r="B63" s="81" t="s">
        <v>155</v>
      </c>
      <c r="C63" s="66">
        <v>736600</v>
      </c>
      <c r="D63" s="66"/>
      <c r="E63" s="66"/>
      <c r="F63" s="66">
        <v>0</v>
      </c>
      <c r="G63" s="66">
        <v>0</v>
      </c>
    </row>
    <row r="64" spans="1:7" ht="47.25" x14ac:dyDescent="0.2">
      <c r="A64" s="78" t="s">
        <v>154</v>
      </c>
      <c r="B64" s="80" t="s">
        <v>153</v>
      </c>
      <c r="C64" s="66">
        <v>736600</v>
      </c>
      <c r="D64" s="66"/>
      <c r="E64" s="66"/>
      <c r="F64" s="66">
        <v>0</v>
      </c>
      <c r="G64" s="66">
        <v>0</v>
      </c>
    </row>
    <row r="65" spans="1:7" ht="48.75" customHeight="1" x14ac:dyDescent="0.2">
      <c r="A65" s="78" t="s">
        <v>90</v>
      </c>
      <c r="B65" s="79" t="s">
        <v>91</v>
      </c>
      <c r="C65" s="66">
        <v>736600</v>
      </c>
      <c r="D65" s="66"/>
      <c r="E65" s="66"/>
      <c r="F65" s="66">
        <v>0</v>
      </c>
      <c r="G65" s="66">
        <v>0</v>
      </c>
    </row>
    <row r="66" spans="1:7" x14ac:dyDescent="0.2">
      <c r="A66" s="65" t="s">
        <v>152</v>
      </c>
      <c r="B66" s="61" t="s">
        <v>151</v>
      </c>
      <c r="C66" s="60">
        <f>C67+C69</f>
        <v>254900</v>
      </c>
      <c r="D66" s="60" t="e">
        <f>#REF!+D67+D69</f>
        <v>#REF!</v>
      </c>
      <c r="E66" s="60" t="e">
        <f>#REF!+E67+E69</f>
        <v>#REF!</v>
      </c>
      <c r="F66" s="60">
        <f>F67+F69</f>
        <v>257600</v>
      </c>
      <c r="G66" s="60">
        <f>+G67+G69</f>
        <v>267800</v>
      </c>
    </row>
    <row r="67" spans="1:7" ht="31.5" x14ac:dyDescent="0.2">
      <c r="A67" s="78" t="s">
        <v>150</v>
      </c>
      <c r="B67" s="70" t="s">
        <v>149</v>
      </c>
      <c r="C67" s="67">
        <f>C68</f>
        <v>254900</v>
      </c>
      <c r="D67" s="67">
        <f>D68</f>
        <v>0</v>
      </c>
      <c r="E67" s="67">
        <f>E68</f>
        <v>0</v>
      </c>
      <c r="F67" s="67">
        <f>F68</f>
        <v>257600</v>
      </c>
      <c r="G67" s="67">
        <f>G68</f>
        <v>267800</v>
      </c>
    </row>
    <row r="68" spans="1:7" ht="35.25" customHeight="1" x14ac:dyDescent="0.2">
      <c r="A68" s="77" t="s">
        <v>88</v>
      </c>
      <c r="B68" s="68" t="s">
        <v>148</v>
      </c>
      <c r="C68" s="66">
        <v>254900</v>
      </c>
      <c r="D68" s="66"/>
      <c r="E68" s="67"/>
      <c r="F68" s="66">
        <v>257600</v>
      </c>
      <c r="G68" s="66">
        <v>267800</v>
      </c>
    </row>
    <row r="69" spans="1:7" ht="0.75" hidden="1" customHeight="1" x14ac:dyDescent="0.2">
      <c r="A69" s="76"/>
      <c r="B69" s="64"/>
      <c r="C69" s="60"/>
      <c r="D69" s="60">
        <f>D70</f>
        <v>0</v>
      </c>
      <c r="E69" s="60">
        <f>E70</f>
        <v>0</v>
      </c>
      <c r="F69" s="60"/>
      <c r="G69" s="60"/>
    </row>
    <row r="70" spans="1:7" hidden="1" x14ac:dyDescent="0.2">
      <c r="A70" s="75"/>
      <c r="B70" s="74"/>
      <c r="C70" s="72"/>
      <c r="D70" s="72"/>
      <c r="E70" s="73"/>
      <c r="F70" s="72"/>
      <c r="G70" s="72"/>
    </row>
    <row r="71" spans="1:7" x14ac:dyDescent="0.2">
      <c r="A71" s="65" t="s">
        <v>147</v>
      </c>
      <c r="B71" s="61" t="s">
        <v>146</v>
      </c>
      <c r="C71" s="60">
        <f>C72</f>
        <v>0</v>
      </c>
      <c r="D71" s="60">
        <f>D72</f>
        <v>0</v>
      </c>
      <c r="E71" s="60">
        <f>E72</f>
        <v>0</v>
      </c>
      <c r="F71" s="60">
        <f>F72</f>
        <v>0</v>
      </c>
      <c r="G71" s="60">
        <f>G72</f>
        <v>0</v>
      </c>
    </row>
    <row r="72" spans="1:7" x14ac:dyDescent="0.2">
      <c r="A72" s="71" t="s">
        <v>145</v>
      </c>
      <c r="B72" s="70" t="s">
        <v>144</v>
      </c>
      <c r="C72" s="67">
        <f>C73</f>
        <v>0</v>
      </c>
      <c r="D72" s="67">
        <f>D73</f>
        <v>0</v>
      </c>
      <c r="E72" s="67">
        <f>E73</f>
        <v>0</v>
      </c>
      <c r="F72" s="67">
        <f>F73</f>
        <v>0</v>
      </c>
      <c r="G72" s="67">
        <f>G73</f>
        <v>0</v>
      </c>
    </row>
    <row r="73" spans="1:7" ht="31.5" x14ac:dyDescent="0.2">
      <c r="A73" s="69" t="s">
        <v>92</v>
      </c>
      <c r="B73" s="68" t="s">
        <v>143</v>
      </c>
      <c r="C73" s="66">
        <v>0</v>
      </c>
      <c r="D73" s="67"/>
      <c r="E73" s="67"/>
      <c r="F73" s="66">
        <v>0</v>
      </c>
      <c r="G73" s="66">
        <v>0</v>
      </c>
    </row>
    <row r="74" spans="1:7" ht="31.5" hidden="1" x14ac:dyDescent="0.2">
      <c r="A74" s="65" t="s">
        <v>142</v>
      </c>
      <c r="B74" s="61" t="s">
        <v>141</v>
      </c>
      <c r="C74" s="60">
        <f>C75+C80</f>
        <v>0</v>
      </c>
      <c r="D74" s="60">
        <f>D75+D80</f>
        <v>0</v>
      </c>
      <c r="E74" s="60">
        <f>E75+E80</f>
        <v>0</v>
      </c>
      <c r="F74" s="63"/>
      <c r="G74" s="63"/>
    </row>
    <row r="75" spans="1:7" hidden="1" x14ac:dyDescent="0.2">
      <c r="A75" s="62" t="s">
        <v>140</v>
      </c>
      <c r="B75" s="64" t="s">
        <v>139</v>
      </c>
      <c r="C75" s="60"/>
      <c r="D75" s="60">
        <f>D76+D78</f>
        <v>0</v>
      </c>
      <c r="E75" s="60">
        <f>E76+E78</f>
        <v>0</v>
      </c>
      <c r="F75" s="63"/>
      <c r="G75" s="63"/>
    </row>
    <row r="76" spans="1:7" hidden="1" x14ac:dyDescent="0.2">
      <c r="A76" s="65" t="s">
        <v>138</v>
      </c>
      <c r="B76" s="61" t="s">
        <v>137</v>
      </c>
      <c r="C76" s="60">
        <f>C77</f>
        <v>0</v>
      </c>
      <c r="D76" s="60">
        <f>D77</f>
        <v>0</v>
      </c>
      <c r="E76" s="60">
        <f>E77</f>
        <v>0</v>
      </c>
      <c r="F76" s="63"/>
      <c r="G76" s="63"/>
    </row>
    <row r="77" spans="1:7" ht="47.25" hidden="1" x14ac:dyDescent="0.2">
      <c r="A77" s="62" t="s">
        <v>136</v>
      </c>
      <c r="B77" s="64" t="s">
        <v>135</v>
      </c>
      <c r="C77" s="60">
        <v>0</v>
      </c>
      <c r="D77" s="60">
        <v>0</v>
      </c>
      <c r="E77" s="60">
        <v>0</v>
      </c>
      <c r="F77" s="63"/>
      <c r="G77" s="63"/>
    </row>
    <row r="78" spans="1:7" hidden="1" x14ac:dyDescent="0.2">
      <c r="A78" s="65" t="s">
        <v>134</v>
      </c>
      <c r="B78" s="61" t="s">
        <v>133</v>
      </c>
      <c r="C78" s="60">
        <f>C79</f>
        <v>0</v>
      </c>
      <c r="D78" s="60">
        <f>D79</f>
        <v>0</v>
      </c>
      <c r="E78" s="60">
        <f>E79</f>
        <v>0</v>
      </c>
      <c r="F78" s="63"/>
      <c r="G78" s="63"/>
    </row>
    <row r="79" spans="1:7" ht="47.25" hidden="1" x14ac:dyDescent="0.2">
      <c r="A79" s="62" t="s">
        <v>132</v>
      </c>
      <c r="B79" s="64" t="s">
        <v>131</v>
      </c>
      <c r="C79" s="60"/>
      <c r="D79" s="60"/>
      <c r="E79" s="60"/>
      <c r="F79" s="63"/>
      <c r="G79" s="63"/>
    </row>
    <row r="80" spans="1:7" ht="31.5" hidden="1" x14ac:dyDescent="0.2">
      <c r="A80" s="62" t="s">
        <v>130</v>
      </c>
      <c r="B80" s="64" t="s">
        <v>129</v>
      </c>
      <c r="C80" s="60">
        <f>C81</f>
        <v>0</v>
      </c>
      <c r="D80" s="60">
        <f>D81</f>
        <v>0</v>
      </c>
      <c r="E80" s="60">
        <f>E81</f>
        <v>0</v>
      </c>
      <c r="F80" s="63"/>
      <c r="G80" s="63"/>
    </row>
    <row r="81" spans="1:7" hidden="1" x14ac:dyDescent="0.2">
      <c r="A81" s="65" t="s">
        <v>128</v>
      </c>
      <c r="B81" s="61" t="s">
        <v>127</v>
      </c>
      <c r="C81" s="60">
        <f>C82</f>
        <v>0</v>
      </c>
      <c r="D81" s="60">
        <f>D82</f>
        <v>0</v>
      </c>
      <c r="E81" s="60">
        <f>E82</f>
        <v>0</v>
      </c>
      <c r="F81" s="63"/>
      <c r="G81" s="63"/>
    </row>
    <row r="82" spans="1:7" ht="31.5" hidden="1" x14ac:dyDescent="0.2">
      <c r="A82" s="62" t="s">
        <v>126</v>
      </c>
      <c r="B82" s="64" t="s">
        <v>125</v>
      </c>
      <c r="C82" s="60"/>
      <c r="D82" s="60"/>
      <c r="E82" s="60"/>
      <c r="F82" s="63"/>
      <c r="G82" s="63"/>
    </row>
    <row r="83" spans="1:7" hidden="1" x14ac:dyDescent="0.2">
      <c r="A83" s="62"/>
      <c r="B83" s="61" t="s">
        <v>124</v>
      </c>
      <c r="C83" s="60">
        <f>C57</f>
        <v>8347000</v>
      </c>
      <c r="D83" s="60" t="e">
        <f>D57</f>
        <v>#REF!</v>
      </c>
      <c r="E83" s="60" t="e">
        <f>E57</f>
        <v>#REF!</v>
      </c>
      <c r="F83" s="63"/>
      <c r="G83" s="63"/>
    </row>
    <row r="84" spans="1:7" x14ac:dyDescent="0.2">
      <c r="A84" s="62"/>
      <c r="B84" s="61" t="s">
        <v>123</v>
      </c>
      <c r="C84" s="60">
        <f>C11+C56</f>
        <v>12783000</v>
      </c>
      <c r="D84" s="60" t="e">
        <f>D11+D56</f>
        <v>#REF!</v>
      </c>
      <c r="E84" s="60" t="e">
        <f>E11+E56</f>
        <v>#REF!</v>
      </c>
      <c r="F84" s="60">
        <f>F11+F56</f>
        <v>11397900</v>
      </c>
      <c r="G84" s="60">
        <f>G11+G56</f>
        <v>11251900</v>
      </c>
    </row>
    <row r="86" spans="1:7" ht="18.75" x14ac:dyDescent="0.3">
      <c r="B86" s="1"/>
      <c r="C86" s="59"/>
      <c r="D86" s="58"/>
      <c r="E86" s="51"/>
    </row>
    <row r="87" spans="1:7" ht="12.75" x14ac:dyDescent="0.2">
      <c r="C87" s="51"/>
      <c r="D87" s="51"/>
      <c r="E87" s="51"/>
    </row>
    <row r="88" spans="1:7" ht="12.75" x14ac:dyDescent="0.2">
      <c r="C88" s="51"/>
      <c r="D88" s="51"/>
      <c r="E88" s="51"/>
    </row>
    <row r="89" spans="1:7" ht="12.75" x14ac:dyDescent="0.2">
      <c r="C89" s="51"/>
      <c r="D89" s="51"/>
      <c r="E89" s="51"/>
    </row>
    <row r="90" spans="1:7" ht="12.75" x14ac:dyDescent="0.2">
      <c r="A90" s="57"/>
      <c r="B90" s="56"/>
      <c r="C90" s="55"/>
      <c r="D90" s="55"/>
      <c r="E90" s="55"/>
    </row>
    <row r="91" spans="1:7" ht="12.75" x14ac:dyDescent="0.2">
      <c r="A91" s="57"/>
      <c r="B91" s="56"/>
      <c r="C91" s="55"/>
      <c r="D91" s="55"/>
      <c r="E91" s="55"/>
    </row>
    <row r="92" spans="1:7" ht="12.75" x14ac:dyDescent="0.2">
      <c r="C92" s="51"/>
      <c r="D92" s="51"/>
      <c r="E92" s="51"/>
    </row>
    <row r="93" spans="1:7" ht="12.75" x14ac:dyDescent="0.2">
      <c r="C93" s="51"/>
      <c r="D93" s="51"/>
      <c r="E93" s="51"/>
    </row>
    <row r="94" spans="1:7" ht="12.75" x14ac:dyDescent="0.2">
      <c r="C94" s="51"/>
      <c r="D94" s="51"/>
      <c r="E94" s="51"/>
    </row>
    <row r="95" spans="1:7" ht="12.75" x14ac:dyDescent="0.2">
      <c r="C95" s="51"/>
      <c r="D95" s="51"/>
      <c r="E95" s="51"/>
    </row>
    <row r="96" spans="1:7" ht="12.75" x14ac:dyDescent="0.2">
      <c r="C96" s="51"/>
      <c r="D96" s="51"/>
      <c r="E96" s="51"/>
    </row>
    <row r="97" spans="3:5" ht="12.75" x14ac:dyDescent="0.2">
      <c r="C97" s="51"/>
      <c r="D97" s="51"/>
      <c r="E97" s="51"/>
    </row>
    <row r="98" spans="3:5" ht="12.75" x14ac:dyDescent="0.2">
      <c r="C98" s="51"/>
      <c r="D98" s="51"/>
      <c r="E98" s="51"/>
    </row>
    <row r="99" spans="3:5" ht="12.75" x14ac:dyDescent="0.2">
      <c r="C99" s="51"/>
      <c r="D99" s="51"/>
      <c r="E99" s="51"/>
    </row>
    <row r="100" spans="3:5" ht="12.75" x14ac:dyDescent="0.2">
      <c r="C100" s="51"/>
      <c r="D100" s="51"/>
      <c r="E100" s="51"/>
    </row>
    <row r="101" spans="3:5" ht="12.75" x14ac:dyDescent="0.2">
      <c r="C101" s="51"/>
      <c r="D101" s="51"/>
      <c r="E101" s="51"/>
    </row>
    <row r="102" spans="3:5" ht="12.75" x14ac:dyDescent="0.2">
      <c r="C102" s="51"/>
      <c r="D102" s="51"/>
      <c r="E102" s="51"/>
    </row>
    <row r="103" spans="3:5" ht="12.75" x14ac:dyDescent="0.2">
      <c r="C103" s="51"/>
      <c r="D103" s="51"/>
      <c r="E103" s="51"/>
    </row>
    <row r="104" spans="3:5" ht="12.75" x14ac:dyDescent="0.2">
      <c r="C104" s="51"/>
      <c r="D104" s="51"/>
      <c r="E104" s="51"/>
    </row>
    <row r="105" spans="3:5" ht="12.75" x14ac:dyDescent="0.2">
      <c r="C105" s="51"/>
      <c r="D105" s="51"/>
      <c r="E105" s="51"/>
    </row>
    <row r="106" spans="3:5" ht="12.75" x14ac:dyDescent="0.2">
      <c r="C106" s="51"/>
      <c r="D106" s="51"/>
      <c r="E106" s="51"/>
    </row>
    <row r="107" spans="3:5" ht="12.75" x14ac:dyDescent="0.2">
      <c r="C107" s="51"/>
      <c r="D107" s="51"/>
      <c r="E107" s="51"/>
    </row>
    <row r="108" spans="3:5" ht="12.75" x14ac:dyDescent="0.2">
      <c r="C108" s="51"/>
      <c r="D108" s="51"/>
      <c r="E108" s="51"/>
    </row>
    <row r="109" spans="3:5" ht="12.75" x14ac:dyDescent="0.2">
      <c r="C109" s="51"/>
      <c r="D109" s="51"/>
      <c r="E109" s="51"/>
    </row>
    <row r="110" spans="3:5" ht="12.75" x14ac:dyDescent="0.2">
      <c r="C110" s="51"/>
      <c r="D110" s="51"/>
      <c r="E110" s="51"/>
    </row>
    <row r="111" spans="3:5" ht="12.75" x14ac:dyDescent="0.2">
      <c r="C111" s="51"/>
      <c r="D111" s="51"/>
      <c r="E111" s="51"/>
    </row>
    <row r="112" spans="3:5" ht="12.75" x14ac:dyDescent="0.2">
      <c r="C112" s="51"/>
      <c r="D112" s="51"/>
      <c r="E112" s="51"/>
    </row>
    <row r="113" spans="1:5" ht="12.75" x14ac:dyDescent="0.2">
      <c r="C113" s="51"/>
      <c r="D113" s="51"/>
      <c r="E113" s="51"/>
    </row>
    <row r="114" spans="1:5" ht="12.75" x14ac:dyDescent="0.2">
      <c r="C114" s="51"/>
      <c r="D114" s="51"/>
      <c r="E114" s="51"/>
    </row>
    <row r="115" spans="1:5" ht="12.75" x14ac:dyDescent="0.2">
      <c r="C115" s="51"/>
      <c r="D115" s="51"/>
      <c r="E115" s="51"/>
    </row>
    <row r="116" spans="1:5" ht="12.75" x14ac:dyDescent="0.2">
      <c r="C116" s="51"/>
      <c r="D116" s="51"/>
      <c r="E116" s="51"/>
    </row>
    <row r="117" spans="1:5" ht="12.75" x14ac:dyDescent="0.2">
      <c r="C117" s="51"/>
      <c r="D117" s="51"/>
      <c r="E117" s="51"/>
    </row>
    <row r="118" spans="1:5" ht="12.75" x14ac:dyDescent="0.2">
      <c r="C118" s="51"/>
      <c r="D118" s="51"/>
      <c r="E118" s="51"/>
    </row>
    <row r="119" spans="1:5" ht="12.75" x14ac:dyDescent="0.2">
      <c r="C119" s="51"/>
      <c r="D119" s="51"/>
      <c r="E119" s="51"/>
    </row>
    <row r="123" spans="1:5" ht="18.75" x14ac:dyDescent="0.3">
      <c r="A123" s="54"/>
      <c r="B123" s="54"/>
      <c r="C123" s="54"/>
      <c r="D123" s="54"/>
      <c r="E123" s="54"/>
    </row>
  </sheetData>
  <mergeCells count="2">
    <mergeCell ref="A123:E123"/>
    <mergeCell ref="A6:G7"/>
  </mergeCells>
  <pageMargins left="0.78740157480314965" right="0.78740157480314965" top="0.78740157480314965" bottom="0.78740157480314965" header="0" footer="0"/>
  <pageSetup paperSize="9" scale="4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>
      <selection activeCell="B2" sqref="B2"/>
    </sheetView>
  </sheetViews>
  <sheetFormatPr defaultRowHeight="12.75" x14ac:dyDescent="0.2"/>
  <cols>
    <col min="1" max="1" width="1.42578125" style="106" customWidth="1"/>
    <col min="2" max="2" width="21.42578125" style="106" customWidth="1"/>
    <col min="3" max="4" width="0.7109375" style="106" customWidth="1"/>
    <col min="5" max="5" width="0.5703125" style="106" customWidth="1"/>
    <col min="6" max="6" width="38.5703125" style="106" customWidth="1"/>
    <col min="7" max="7" width="0" style="106" hidden="1" customWidth="1"/>
    <col min="8" max="8" width="4.85546875" style="106" customWidth="1"/>
    <col min="9" max="9" width="4.7109375" style="106" customWidth="1"/>
    <col min="10" max="11" width="0" style="106" hidden="1" customWidth="1"/>
    <col min="12" max="12" width="15.7109375" style="106" customWidth="1"/>
    <col min="13" max="13" width="14.7109375" style="106" customWidth="1"/>
    <col min="14" max="14" width="14.28515625" style="106" customWidth="1"/>
    <col min="15" max="246" width="9.140625" style="106" customWidth="1"/>
    <col min="247" max="16384" width="9.140625" style="106"/>
  </cols>
  <sheetData>
    <row r="1" spans="1:14" ht="15" customHeight="1" x14ac:dyDescent="0.3">
      <c r="A1" s="157"/>
      <c r="B1" s="157"/>
      <c r="C1" s="157"/>
      <c r="D1" s="157"/>
      <c r="E1" s="157"/>
      <c r="F1" s="157"/>
      <c r="G1" s="157"/>
      <c r="H1" s="157"/>
      <c r="I1" s="108"/>
      <c r="J1" s="108"/>
      <c r="K1" s="108"/>
      <c r="L1" s="164" t="s">
        <v>293</v>
      </c>
      <c r="M1" s="156"/>
      <c r="N1" s="156"/>
    </row>
    <row r="2" spans="1:14" ht="15" customHeight="1" x14ac:dyDescent="0.3">
      <c r="A2" s="157"/>
      <c r="B2" s="157"/>
      <c r="C2" s="157"/>
      <c r="D2" s="157"/>
      <c r="E2" s="157"/>
      <c r="F2" s="157"/>
      <c r="G2" s="157"/>
      <c r="H2" s="157"/>
      <c r="I2" s="108"/>
      <c r="J2" s="108"/>
      <c r="K2" s="108"/>
      <c r="L2" s="163" t="s">
        <v>48</v>
      </c>
      <c r="M2" s="156"/>
      <c r="N2" s="156"/>
    </row>
    <row r="3" spans="1:14" ht="15" customHeight="1" x14ac:dyDescent="0.3">
      <c r="A3" s="157"/>
      <c r="B3" s="157"/>
      <c r="C3" s="157"/>
      <c r="D3" s="157"/>
      <c r="E3" s="157"/>
      <c r="F3" s="157"/>
      <c r="G3" s="157"/>
      <c r="H3" s="157"/>
      <c r="I3" s="108"/>
      <c r="J3" s="108"/>
      <c r="K3" s="108"/>
      <c r="L3" s="163" t="s">
        <v>49</v>
      </c>
      <c r="M3" s="156"/>
      <c r="N3" s="156"/>
    </row>
    <row r="4" spans="1:14" ht="15" customHeight="1" x14ac:dyDescent="0.3">
      <c r="A4" s="157"/>
      <c r="B4" s="161"/>
      <c r="C4" s="161"/>
      <c r="D4" s="160"/>
      <c r="E4" s="160"/>
      <c r="F4" s="160"/>
      <c r="G4" s="161"/>
      <c r="H4" s="160"/>
      <c r="I4" s="159"/>
      <c r="J4" s="159"/>
      <c r="K4" s="159"/>
      <c r="L4" s="162" t="s">
        <v>292</v>
      </c>
      <c r="M4" s="156"/>
      <c r="N4" s="156"/>
    </row>
    <row r="5" spans="1:14" ht="17.25" customHeight="1" x14ac:dyDescent="0.3">
      <c r="A5" s="157"/>
      <c r="B5" s="161"/>
      <c r="C5" s="161"/>
      <c r="D5" s="160"/>
      <c r="E5" s="160"/>
      <c r="F5" s="160"/>
      <c r="G5" s="161"/>
      <c r="H5" s="160"/>
      <c r="I5" s="159"/>
      <c r="J5" s="159"/>
      <c r="K5" s="159"/>
      <c r="L5" s="156"/>
      <c r="M5" s="156"/>
      <c r="N5" s="156"/>
    </row>
    <row r="6" spans="1:14" ht="36" customHeight="1" x14ac:dyDescent="0.2">
      <c r="A6" s="158" t="s">
        <v>291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11.25" customHeight="1" thickBot="1" x14ac:dyDescent="0.35">
      <c r="A7" s="157"/>
      <c r="B7" s="157"/>
      <c r="C7" s="157"/>
      <c r="D7" s="157"/>
      <c r="E7" s="157"/>
      <c r="F7" s="157"/>
      <c r="G7" s="157"/>
      <c r="H7" s="157"/>
      <c r="I7" s="108"/>
      <c r="J7" s="108"/>
      <c r="K7" s="108"/>
      <c r="L7" s="156"/>
      <c r="M7" s="156"/>
      <c r="N7" s="156"/>
    </row>
    <row r="8" spans="1:14" ht="18.75" hidden="1" customHeight="1" thickBot="1" x14ac:dyDescent="0.25">
      <c r="A8" s="155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3" t="s">
        <v>2</v>
      </c>
    </row>
    <row r="9" spans="1:14" ht="18" customHeight="1" thickBot="1" x14ac:dyDescent="0.25">
      <c r="A9" s="152" t="s">
        <v>290</v>
      </c>
      <c r="B9" s="151"/>
      <c r="C9" s="151"/>
      <c r="D9" s="151"/>
      <c r="E9" s="151"/>
      <c r="F9" s="151"/>
      <c r="G9" s="150" t="s">
        <v>289</v>
      </c>
      <c r="H9" s="149" t="s">
        <v>288</v>
      </c>
      <c r="I9" s="148" t="s">
        <v>287</v>
      </c>
      <c r="J9" s="147" t="s">
        <v>286</v>
      </c>
      <c r="K9" s="147" t="s">
        <v>285</v>
      </c>
      <c r="L9" s="146">
        <v>2021</v>
      </c>
      <c r="M9" s="146">
        <v>2022</v>
      </c>
      <c r="N9" s="145">
        <v>2023</v>
      </c>
    </row>
    <row r="10" spans="1:14" ht="15.95" customHeight="1" x14ac:dyDescent="0.2">
      <c r="A10" s="144" t="s">
        <v>284</v>
      </c>
      <c r="B10" s="143"/>
      <c r="C10" s="143"/>
      <c r="D10" s="143"/>
      <c r="E10" s="143"/>
      <c r="F10" s="143"/>
      <c r="G10" s="143"/>
      <c r="H10" s="142">
        <v>1</v>
      </c>
      <c r="I10" s="141">
        <v>0</v>
      </c>
      <c r="J10" s="140"/>
      <c r="K10" s="139"/>
      <c r="L10" s="138">
        <f>L11+L12+L13+L14</f>
        <v>3929614.95</v>
      </c>
      <c r="M10" s="138">
        <f>M11+M12+M13+M14</f>
        <v>3988590</v>
      </c>
      <c r="N10" s="137">
        <f>N11+N12+N13+N14</f>
        <v>3991992</v>
      </c>
    </row>
    <row r="11" spans="1:14" ht="26.25" customHeight="1" x14ac:dyDescent="0.2">
      <c r="A11" s="131" t="s">
        <v>283</v>
      </c>
      <c r="B11" s="130"/>
      <c r="C11" s="130"/>
      <c r="D11" s="130"/>
      <c r="E11" s="130"/>
      <c r="F11" s="130"/>
      <c r="G11" s="130"/>
      <c r="H11" s="135">
        <v>1</v>
      </c>
      <c r="I11" s="120">
        <v>2</v>
      </c>
      <c r="J11" s="119"/>
      <c r="K11" s="118"/>
      <c r="L11" s="117">
        <v>968569.6</v>
      </c>
      <c r="M11" s="117">
        <v>969990</v>
      </c>
      <c r="N11" s="116">
        <v>971292</v>
      </c>
    </row>
    <row r="12" spans="1:14" ht="37.5" customHeight="1" x14ac:dyDescent="0.2">
      <c r="A12" s="131" t="s">
        <v>282</v>
      </c>
      <c r="B12" s="130"/>
      <c r="C12" s="130"/>
      <c r="D12" s="130"/>
      <c r="E12" s="130"/>
      <c r="F12" s="130"/>
      <c r="G12" s="130"/>
      <c r="H12" s="135">
        <v>1</v>
      </c>
      <c r="I12" s="120">
        <v>4</v>
      </c>
      <c r="J12" s="119"/>
      <c r="K12" s="118"/>
      <c r="L12" s="117">
        <v>2903645.35</v>
      </c>
      <c r="M12" s="117">
        <v>2960900</v>
      </c>
      <c r="N12" s="116">
        <v>2962900</v>
      </c>
    </row>
    <row r="13" spans="1:14" ht="25.5" customHeight="1" x14ac:dyDescent="0.2">
      <c r="A13" s="131" t="s">
        <v>281</v>
      </c>
      <c r="B13" s="130"/>
      <c r="C13" s="130"/>
      <c r="D13" s="130"/>
      <c r="E13" s="130"/>
      <c r="F13" s="130"/>
      <c r="G13" s="130"/>
      <c r="H13" s="135">
        <v>1</v>
      </c>
      <c r="I13" s="120">
        <v>6</v>
      </c>
      <c r="J13" s="119"/>
      <c r="K13" s="118"/>
      <c r="L13" s="117">
        <v>54800</v>
      </c>
      <c r="M13" s="117">
        <v>54800</v>
      </c>
      <c r="N13" s="136">
        <v>54800</v>
      </c>
    </row>
    <row r="14" spans="1:14" ht="15.95" customHeight="1" x14ac:dyDescent="0.2">
      <c r="A14" s="131" t="s">
        <v>280</v>
      </c>
      <c r="B14" s="130"/>
      <c r="C14" s="130"/>
      <c r="D14" s="130"/>
      <c r="E14" s="130"/>
      <c r="F14" s="130"/>
      <c r="G14" s="130"/>
      <c r="H14" s="135">
        <v>1</v>
      </c>
      <c r="I14" s="120">
        <v>13</v>
      </c>
      <c r="J14" s="119"/>
      <c r="K14" s="118"/>
      <c r="L14" s="117">
        <v>2600</v>
      </c>
      <c r="M14" s="117">
        <v>2900</v>
      </c>
      <c r="N14" s="116">
        <v>3000</v>
      </c>
    </row>
    <row r="15" spans="1:14" ht="15.95" customHeight="1" x14ac:dyDescent="0.2">
      <c r="A15" s="134" t="s">
        <v>279</v>
      </c>
      <c r="B15" s="133"/>
      <c r="C15" s="133"/>
      <c r="D15" s="133"/>
      <c r="E15" s="133"/>
      <c r="F15" s="133"/>
      <c r="G15" s="132"/>
      <c r="H15" s="126">
        <v>2</v>
      </c>
      <c r="I15" s="126">
        <v>0</v>
      </c>
      <c r="J15" s="125"/>
      <c r="K15" s="124"/>
      <c r="L15" s="123">
        <f>L16</f>
        <v>254900</v>
      </c>
      <c r="M15" s="123">
        <f>M16</f>
        <v>257600</v>
      </c>
      <c r="N15" s="122">
        <f>N16</f>
        <v>267800</v>
      </c>
    </row>
    <row r="16" spans="1:14" ht="15.95" customHeight="1" x14ac:dyDescent="0.2">
      <c r="A16" s="131" t="s">
        <v>278</v>
      </c>
      <c r="B16" s="130"/>
      <c r="C16" s="130"/>
      <c r="D16" s="130"/>
      <c r="E16" s="130"/>
      <c r="F16" s="130"/>
      <c r="G16" s="129"/>
      <c r="H16" s="120">
        <v>2</v>
      </c>
      <c r="I16" s="120">
        <v>3</v>
      </c>
      <c r="J16" s="119"/>
      <c r="K16" s="118"/>
      <c r="L16" s="117">
        <v>254900</v>
      </c>
      <c r="M16" s="117">
        <v>257600</v>
      </c>
      <c r="N16" s="116">
        <v>267800</v>
      </c>
    </row>
    <row r="17" spans="1:14" ht="27" customHeight="1" x14ac:dyDescent="0.2">
      <c r="A17" s="134" t="s">
        <v>277</v>
      </c>
      <c r="B17" s="133"/>
      <c r="C17" s="133"/>
      <c r="D17" s="133"/>
      <c r="E17" s="133"/>
      <c r="F17" s="133"/>
      <c r="G17" s="132"/>
      <c r="H17" s="126">
        <v>3</v>
      </c>
      <c r="I17" s="126">
        <v>0</v>
      </c>
      <c r="J17" s="125"/>
      <c r="K17" s="124"/>
      <c r="L17" s="123">
        <f>L18+L19</f>
        <v>420300</v>
      </c>
      <c r="M17" s="123">
        <f>M18+M19</f>
        <v>420300</v>
      </c>
      <c r="N17" s="122">
        <f>N18+N19</f>
        <v>420600</v>
      </c>
    </row>
    <row r="18" spans="1:14" ht="15.95" customHeight="1" x14ac:dyDescent="0.2">
      <c r="A18" s="131" t="s">
        <v>276</v>
      </c>
      <c r="B18" s="130"/>
      <c r="C18" s="130"/>
      <c r="D18" s="130"/>
      <c r="E18" s="130"/>
      <c r="F18" s="130"/>
      <c r="G18" s="129"/>
      <c r="H18" s="120">
        <v>3</v>
      </c>
      <c r="I18" s="120">
        <v>10</v>
      </c>
      <c r="J18" s="119"/>
      <c r="K18" s="118"/>
      <c r="L18" s="117">
        <v>390300</v>
      </c>
      <c r="M18" s="117">
        <v>390300</v>
      </c>
      <c r="N18" s="116">
        <v>390600</v>
      </c>
    </row>
    <row r="19" spans="1:14" ht="15.95" customHeight="1" x14ac:dyDescent="0.2">
      <c r="A19" s="121" t="s">
        <v>275</v>
      </c>
      <c r="B19" s="121"/>
      <c r="C19" s="121"/>
      <c r="D19" s="121"/>
      <c r="E19" s="121"/>
      <c r="F19" s="121"/>
      <c r="G19" s="121"/>
      <c r="H19" s="120">
        <v>3</v>
      </c>
      <c r="I19" s="120">
        <v>14</v>
      </c>
      <c r="J19" s="119"/>
      <c r="K19" s="118"/>
      <c r="L19" s="117">
        <v>30000</v>
      </c>
      <c r="M19" s="117">
        <v>30000</v>
      </c>
      <c r="N19" s="116">
        <v>30000</v>
      </c>
    </row>
    <row r="20" spans="1:14" ht="15.95" customHeight="1" x14ac:dyDescent="0.2">
      <c r="A20" s="127" t="s">
        <v>274</v>
      </c>
      <c r="B20" s="127"/>
      <c r="C20" s="127"/>
      <c r="D20" s="127"/>
      <c r="E20" s="127"/>
      <c r="F20" s="127"/>
      <c r="G20" s="127"/>
      <c r="H20" s="126">
        <v>4</v>
      </c>
      <c r="I20" s="126">
        <v>0</v>
      </c>
      <c r="J20" s="125"/>
      <c r="K20" s="124"/>
      <c r="L20" s="123">
        <f>L21</f>
        <v>1183000</v>
      </c>
      <c r="M20" s="123">
        <f>M21</f>
        <v>1222000</v>
      </c>
      <c r="N20" s="122">
        <f>N21</f>
        <v>1271000</v>
      </c>
    </row>
    <row r="21" spans="1:14" ht="15.95" customHeight="1" x14ac:dyDescent="0.2">
      <c r="A21" s="121" t="s">
        <v>273</v>
      </c>
      <c r="B21" s="121"/>
      <c r="C21" s="121"/>
      <c r="D21" s="121"/>
      <c r="E21" s="121"/>
      <c r="F21" s="121"/>
      <c r="G21" s="121"/>
      <c r="H21" s="120">
        <v>4</v>
      </c>
      <c r="I21" s="120">
        <v>9</v>
      </c>
      <c r="J21" s="119"/>
      <c r="K21" s="118"/>
      <c r="L21" s="117">
        <v>1183000</v>
      </c>
      <c r="M21" s="117">
        <v>1222000</v>
      </c>
      <c r="N21" s="116">
        <v>1271000</v>
      </c>
    </row>
    <row r="22" spans="1:14" ht="15.95" customHeight="1" x14ac:dyDescent="0.2">
      <c r="A22" s="121" t="s">
        <v>272</v>
      </c>
      <c r="B22" s="121"/>
      <c r="C22" s="121"/>
      <c r="D22" s="121"/>
      <c r="E22" s="121"/>
      <c r="F22" s="121"/>
      <c r="G22" s="121"/>
      <c r="H22" s="120">
        <v>4</v>
      </c>
      <c r="I22" s="120">
        <v>12</v>
      </c>
      <c r="J22" s="119"/>
      <c r="K22" s="118"/>
      <c r="L22" s="117">
        <v>0</v>
      </c>
      <c r="M22" s="117">
        <v>0</v>
      </c>
      <c r="N22" s="116">
        <v>0</v>
      </c>
    </row>
    <row r="23" spans="1:14" s="128" customFormat="1" ht="15.95" customHeight="1" x14ac:dyDescent="0.2">
      <c r="A23" s="127" t="s">
        <v>271</v>
      </c>
      <c r="B23" s="127"/>
      <c r="C23" s="127"/>
      <c r="D23" s="127"/>
      <c r="E23" s="127"/>
      <c r="F23" s="127"/>
      <c r="G23" s="127"/>
      <c r="H23" s="126">
        <v>5</v>
      </c>
      <c r="I23" s="126">
        <v>0</v>
      </c>
      <c r="J23" s="125"/>
      <c r="K23" s="124"/>
      <c r="L23" s="123">
        <f>L24+L25+L26</f>
        <v>4082375.29</v>
      </c>
      <c r="M23" s="123">
        <f>M24+M25+M26</f>
        <v>2588910</v>
      </c>
      <c r="N23" s="122">
        <f>N24+N25+N26</f>
        <v>2358008</v>
      </c>
    </row>
    <row r="24" spans="1:14" ht="15.95" customHeight="1" x14ac:dyDescent="0.2">
      <c r="A24" s="121" t="s">
        <v>270</v>
      </c>
      <c r="B24" s="121"/>
      <c r="C24" s="121"/>
      <c r="D24" s="121"/>
      <c r="E24" s="121"/>
      <c r="F24" s="121"/>
      <c r="G24" s="121"/>
      <c r="H24" s="120">
        <v>5</v>
      </c>
      <c r="I24" s="120">
        <v>1</v>
      </c>
      <c r="J24" s="119"/>
      <c r="K24" s="118"/>
      <c r="L24" s="117">
        <v>0</v>
      </c>
      <c r="M24" s="117">
        <v>0</v>
      </c>
      <c r="N24" s="116">
        <v>0</v>
      </c>
    </row>
    <row r="25" spans="1:14" ht="15.95" customHeight="1" x14ac:dyDescent="0.2">
      <c r="A25" s="121" t="s">
        <v>269</v>
      </c>
      <c r="B25" s="121"/>
      <c r="C25" s="121"/>
      <c r="D25" s="121"/>
      <c r="E25" s="121"/>
      <c r="F25" s="121"/>
      <c r="G25" s="121"/>
      <c r="H25" s="120">
        <v>5</v>
      </c>
      <c r="I25" s="120">
        <v>2</v>
      </c>
      <c r="J25" s="119"/>
      <c r="K25" s="118"/>
      <c r="L25" s="117">
        <v>0</v>
      </c>
      <c r="M25" s="117">
        <v>0</v>
      </c>
      <c r="N25" s="116">
        <v>0</v>
      </c>
    </row>
    <row r="26" spans="1:14" ht="15.95" customHeight="1" x14ac:dyDescent="0.2">
      <c r="A26" s="121" t="s">
        <v>268</v>
      </c>
      <c r="B26" s="121"/>
      <c r="C26" s="121"/>
      <c r="D26" s="121"/>
      <c r="E26" s="121"/>
      <c r="F26" s="121"/>
      <c r="G26" s="121"/>
      <c r="H26" s="120">
        <v>5</v>
      </c>
      <c r="I26" s="120">
        <v>3</v>
      </c>
      <c r="J26" s="119"/>
      <c r="K26" s="118"/>
      <c r="L26" s="117">
        <v>4082375.29</v>
      </c>
      <c r="M26" s="117">
        <v>2588910</v>
      </c>
      <c r="N26" s="116">
        <v>2358008</v>
      </c>
    </row>
    <row r="27" spans="1:14" ht="15.95" customHeight="1" x14ac:dyDescent="0.2">
      <c r="A27" s="127" t="s">
        <v>267</v>
      </c>
      <c r="B27" s="127"/>
      <c r="C27" s="127"/>
      <c r="D27" s="127"/>
      <c r="E27" s="127"/>
      <c r="F27" s="127"/>
      <c r="G27" s="127"/>
      <c r="H27" s="126">
        <v>8</v>
      </c>
      <c r="I27" s="126">
        <v>0</v>
      </c>
      <c r="J27" s="125"/>
      <c r="K27" s="124"/>
      <c r="L27" s="123">
        <f>L28</f>
        <v>2737609.76</v>
      </c>
      <c r="M27" s="123">
        <f>M28</f>
        <v>2740500</v>
      </c>
      <c r="N27" s="122">
        <f>N28</f>
        <v>2760500</v>
      </c>
    </row>
    <row r="28" spans="1:14" ht="15.95" customHeight="1" x14ac:dyDescent="0.2">
      <c r="A28" s="121" t="s">
        <v>266</v>
      </c>
      <c r="B28" s="121"/>
      <c r="C28" s="121"/>
      <c r="D28" s="121"/>
      <c r="E28" s="121"/>
      <c r="F28" s="121"/>
      <c r="G28" s="121"/>
      <c r="H28" s="120">
        <v>8</v>
      </c>
      <c r="I28" s="120">
        <v>1</v>
      </c>
      <c r="J28" s="119"/>
      <c r="K28" s="118"/>
      <c r="L28" s="117">
        <v>2737609.76</v>
      </c>
      <c r="M28" s="117">
        <v>2740500</v>
      </c>
      <c r="N28" s="116">
        <v>2760500</v>
      </c>
    </row>
    <row r="29" spans="1:14" ht="15.95" customHeight="1" x14ac:dyDescent="0.2">
      <c r="A29" s="127" t="s">
        <v>265</v>
      </c>
      <c r="B29" s="127"/>
      <c r="C29" s="127"/>
      <c r="D29" s="127"/>
      <c r="E29" s="127"/>
      <c r="F29" s="127"/>
      <c r="G29" s="127"/>
      <c r="H29" s="126">
        <v>10</v>
      </c>
      <c r="I29" s="126">
        <v>0</v>
      </c>
      <c r="J29" s="125"/>
      <c r="K29" s="124"/>
      <c r="L29" s="123">
        <f>L30</f>
        <v>175200</v>
      </c>
      <c r="M29" s="123">
        <f>M30</f>
        <v>180000</v>
      </c>
      <c r="N29" s="122">
        <f>N30</f>
        <v>182000</v>
      </c>
    </row>
    <row r="30" spans="1:14" ht="15.95" customHeight="1" thickBot="1" x14ac:dyDescent="0.25">
      <c r="A30" s="121" t="s">
        <v>264</v>
      </c>
      <c r="B30" s="121"/>
      <c r="C30" s="121"/>
      <c r="D30" s="121"/>
      <c r="E30" s="121"/>
      <c r="F30" s="121"/>
      <c r="G30" s="121"/>
      <c r="H30" s="120">
        <v>10</v>
      </c>
      <c r="I30" s="120">
        <v>1</v>
      </c>
      <c r="J30" s="119"/>
      <c r="K30" s="118"/>
      <c r="L30" s="117">
        <v>175200</v>
      </c>
      <c r="M30" s="117">
        <v>180000</v>
      </c>
      <c r="N30" s="116">
        <v>182000</v>
      </c>
    </row>
    <row r="31" spans="1:14" ht="17.25" customHeight="1" thickBot="1" x14ac:dyDescent="0.25">
      <c r="A31" s="115" t="s">
        <v>263</v>
      </c>
      <c r="B31" s="114"/>
      <c r="C31" s="114"/>
      <c r="D31" s="114"/>
      <c r="E31" s="114"/>
      <c r="F31" s="113"/>
      <c r="G31" s="112"/>
      <c r="H31" s="112" t="s">
        <v>262</v>
      </c>
      <c r="I31" s="112" t="s">
        <v>262</v>
      </c>
      <c r="J31" s="111"/>
      <c r="K31" s="111"/>
      <c r="L31" s="110">
        <f>L10+L15+L17+L20+L23+L27+L29</f>
        <v>12783000</v>
      </c>
      <c r="M31" s="110">
        <f>M10+M15+M17+M20+M23+M27+M29</f>
        <v>11397900</v>
      </c>
      <c r="N31" s="109">
        <f>N10+N15+N17+N20+N23+N27+N29</f>
        <v>11251900</v>
      </c>
    </row>
    <row r="32" spans="1:14" ht="25.5" customHeight="1" x14ac:dyDescent="0.3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7"/>
      <c r="N32" s="107"/>
    </row>
  </sheetData>
  <mergeCells count="45">
    <mergeCell ref="A27:G27"/>
    <mergeCell ref="J27:K27"/>
    <mergeCell ref="A11:G11"/>
    <mergeCell ref="J11:K11"/>
    <mergeCell ref="A12:G12"/>
    <mergeCell ref="J13:K13"/>
    <mergeCell ref="A14:G14"/>
    <mergeCell ref="A23:G23"/>
    <mergeCell ref="A30:G30"/>
    <mergeCell ref="J30:K30"/>
    <mergeCell ref="A6:N6"/>
    <mergeCell ref="A25:G25"/>
    <mergeCell ref="J25:K25"/>
    <mergeCell ref="A28:G28"/>
    <mergeCell ref="J28:K28"/>
    <mergeCell ref="A26:G26"/>
    <mergeCell ref="J26:K26"/>
    <mergeCell ref="J22:K22"/>
    <mergeCell ref="A29:G29"/>
    <mergeCell ref="J29:K29"/>
    <mergeCell ref="A16:G16"/>
    <mergeCell ref="J16:K16"/>
    <mergeCell ref="A17:G17"/>
    <mergeCell ref="J23:K23"/>
    <mergeCell ref="A24:G24"/>
    <mergeCell ref="A21:G21"/>
    <mergeCell ref="J21:K21"/>
    <mergeCell ref="A31:F31"/>
    <mergeCell ref="A10:G10"/>
    <mergeCell ref="J10:K10"/>
    <mergeCell ref="A18:G18"/>
    <mergeCell ref="J18:K18"/>
    <mergeCell ref="A20:G20"/>
    <mergeCell ref="J20:K20"/>
    <mergeCell ref="J14:K14"/>
    <mergeCell ref="J24:K24"/>
    <mergeCell ref="A22:G22"/>
    <mergeCell ref="A9:F9"/>
    <mergeCell ref="A15:G15"/>
    <mergeCell ref="J15:K15"/>
    <mergeCell ref="J17:K17"/>
    <mergeCell ref="A19:G19"/>
    <mergeCell ref="J19:K19"/>
    <mergeCell ref="J12:K12"/>
    <mergeCell ref="A13:G13"/>
  </mergeCells>
  <pageMargins left="0.74803149606299213" right="0.35433070866141736" top="0.39370078740157483" bottom="0" header="0.31496062992125984" footer="0.31496062992125984"/>
  <pageSetup scale="7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showGridLines="0" zoomScaleNormal="100" workbookViewId="0"/>
  </sheetViews>
  <sheetFormatPr defaultRowHeight="12.75" x14ac:dyDescent="0.2"/>
  <cols>
    <col min="1" max="1" width="1.42578125" style="168" customWidth="1"/>
    <col min="2" max="2" width="0.85546875" style="168" customWidth="1"/>
    <col min="3" max="3" width="0.7109375" style="168" customWidth="1"/>
    <col min="4" max="5" width="0.5703125" style="168" customWidth="1"/>
    <col min="6" max="6" width="46.42578125" style="168" customWidth="1"/>
    <col min="7" max="7" width="0" style="106" hidden="1" customWidth="1"/>
    <col min="8" max="8" width="6.7109375" style="106" customWidth="1"/>
    <col min="9" max="9" width="4.5703125" style="106" customWidth="1"/>
    <col min="10" max="10" width="11.28515625" style="167" customWidth="1"/>
    <col min="11" max="11" width="4.42578125" style="166" customWidth="1"/>
    <col min="12" max="15" width="0" style="106" hidden="1" customWidth="1"/>
    <col min="16" max="16" width="11" style="165" customWidth="1"/>
    <col min="17" max="18" width="0" style="106" hidden="1" customWidth="1"/>
    <col min="19" max="20" width="11.5703125" style="106" customWidth="1"/>
    <col min="21" max="21" width="8.42578125" style="106" customWidth="1"/>
    <col min="22" max="16384" width="9.140625" style="106"/>
  </cols>
  <sheetData>
    <row r="1" spans="1:21" ht="16.5" customHeight="1" x14ac:dyDescent="0.25">
      <c r="A1" s="178"/>
      <c r="B1" s="178"/>
      <c r="C1" s="178"/>
      <c r="D1" s="178"/>
      <c r="E1" s="178"/>
      <c r="F1" s="178"/>
      <c r="G1" s="291"/>
      <c r="H1" s="291"/>
      <c r="I1" s="297" t="s">
        <v>353</v>
      </c>
      <c r="J1" s="297"/>
      <c r="K1" s="297"/>
      <c r="L1" s="310"/>
      <c r="M1" s="310"/>
      <c r="N1" s="310"/>
      <c r="O1" s="310"/>
      <c r="P1" s="309"/>
      <c r="Q1" s="298"/>
      <c r="R1" s="308"/>
      <c r="U1" s="291"/>
    </row>
    <row r="2" spans="1:21" ht="12.75" customHeight="1" x14ac:dyDescent="0.2">
      <c r="A2" s="178"/>
      <c r="B2" s="303"/>
      <c r="C2" s="303"/>
      <c r="D2" s="303"/>
      <c r="E2" s="303"/>
      <c r="F2" s="303"/>
      <c r="G2" s="299"/>
      <c r="H2" s="302"/>
      <c r="I2" s="307" t="s">
        <v>36</v>
      </c>
      <c r="J2" s="307"/>
      <c r="K2" s="301"/>
      <c r="L2" s="302"/>
      <c r="M2" s="302"/>
      <c r="N2" s="302"/>
      <c r="O2" s="302"/>
      <c r="P2" s="306"/>
      <c r="Q2" s="299"/>
      <c r="R2" s="298"/>
      <c r="U2" s="291"/>
    </row>
    <row r="3" spans="1:21" ht="12" customHeight="1" x14ac:dyDescent="0.2">
      <c r="A3" s="178"/>
      <c r="B3" s="303"/>
      <c r="C3" s="303"/>
      <c r="D3" s="303"/>
      <c r="E3" s="303"/>
      <c r="F3" s="303"/>
      <c r="G3" s="299"/>
      <c r="H3" s="302"/>
      <c r="I3" s="305" t="s">
        <v>257</v>
      </c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291"/>
    </row>
    <row r="4" spans="1:21" ht="12" customHeight="1" x14ac:dyDescent="0.2">
      <c r="A4" s="178"/>
      <c r="B4" s="303"/>
      <c r="C4" s="303"/>
      <c r="D4" s="303"/>
      <c r="E4" s="303"/>
      <c r="F4" s="303"/>
      <c r="G4" s="299"/>
      <c r="H4" s="302"/>
      <c r="I4" s="305" t="s">
        <v>38</v>
      </c>
      <c r="J4" s="305"/>
      <c r="K4" s="305"/>
      <c r="L4" s="305"/>
      <c r="M4" s="305"/>
      <c r="N4" s="305"/>
      <c r="O4" s="305"/>
      <c r="P4" s="305"/>
      <c r="Q4" s="304"/>
      <c r="R4" s="304"/>
      <c r="S4" s="304"/>
      <c r="T4" s="304"/>
      <c r="U4" s="291"/>
    </row>
    <row r="5" spans="1:21" ht="27" customHeight="1" x14ac:dyDescent="0.2">
      <c r="A5" s="178"/>
      <c r="B5" s="303"/>
      <c r="C5" s="303"/>
      <c r="D5" s="303"/>
      <c r="E5" s="303"/>
      <c r="F5" s="303"/>
      <c r="G5" s="299"/>
      <c r="H5" s="302"/>
      <c r="I5" s="302"/>
      <c r="J5" s="301"/>
      <c r="K5" s="301"/>
      <c r="L5" s="299"/>
      <c r="M5" s="299"/>
      <c r="N5" s="299"/>
      <c r="O5" s="299"/>
      <c r="P5" s="300"/>
      <c r="Q5" s="299"/>
      <c r="R5" s="298"/>
      <c r="S5" s="297"/>
      <c r="T5" s="297"/>
      <c r="U5" s="291"/>
    </row>
    <row r="6" spans="1:21" ht="63.75" customHeight="1" x14ac:dyDescent="0.2">
      <c r="A6" s="296" t="s">
        <v>352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1"/>
    </row>
    <row r="7" spans="1:21" ht="18" customHeight="1" x14ac:dyDescent="0.2">
      <c r="A7" s="294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2" t="s">
        <v>2</v>
      </c>
      <c r="U7" s="291"/>
    </row>
    <row r="8" spans="1:21" ht="38.25" customHeight="1" x14ac:dyDescent="0.2">
      <c r="A8" s="178"/>
      <c r="B8" s="290" t="s">
        <v>44</v>
      </c>
      <c r="C8" s="290"/>
      <c r="D8" s="290"/>
      <c r="E8" s="290"/>
      <c r="F8" s="290"/>
      <c r="G8" s="288" t="s">
        <v>351</v>
      </c>
      <c r="H8" s="288" t="s">
        <v>288</v>
      </c>
      <c r="I8" s="288" t="s">
        <v>350</v>
      </c>
      <c r="J8" s="288" t="s">
        <v>349</v>
      </c>
      <c r="K8" s="289" t="s">
        <v>348</v>
      </c>
      <c r="L8" s="288" t="s">
        <v>347</v>
      </c>
      <c r="M8" s="288" t="s">
        <v>346</v>
      </c>
      <c r="N8" s="288" t="s">
        <v>345</v>
      </c>
      <c r="O8" s="288" t="s">
        <v>344</v>
      </c>
      <c r="P8" s="286">
        <v>2021</v>
      </c>
      <c r="Q8" s="286"/>
      <c r="R8" s="287"/>
      <c r="S8" s="286">
        <v>2022</v>
      </c>
      <c r="T8" s="286">
        <v>2023</v>
      </c>
      <c r="U8" s="285"/>
    </row>
    <row r="9" spans="1:21" ht="18" customHeight="1" x14ac:dyDescent="0.2">
      <c r="A9" s="191"/>
      <c r="B9" s="229" t="s">
        <v>343</v>
      </c>
      <c r="C9" s="229"/>
      <c r="D9" s="229"/>
      <c r="E9" s="229"/>
      <c r="F9" s="229"/>
      <c r="G9" s="187">
        <v>100</v>
      </c>
      <c r="H9" s="196">
        <v>1</v>
      </c>
      <c r="I9" s="196">
        <v>0</v>
      </c>
      <c r="J9" s="259">
        <v>0</v>
      </c>
      <c r="K9" s="224">
        <v>0</v>
      </c>
      <c r="L9" s="209">
        <v>2775100</v>
      </c>
      <c r="M9" s="209">
        <v>0</v>
      </c>
      <c r="N9" s="209">
        <v>0</v>
      </c>
      <c r="O9" s="209">
        <v>0</v>
      </c>
      <c r="P9" s="170">
        <f>P10+P15+P23+P32+P28</f>
        <v>3929614.95</v>
      </c>
      <c r="Q9" s="171" t="e">
        <f>Q10+Q15</f>
        <v>#REF!</v>
      </c>
      <c r="R9" s="171" t="e">
        <f>R10+R15</f>
        <v>#REF!</v>
      </c>
      <c r="S9" s="170">
        <f>S10+S15+S23+S32</f>
        <v>3988590</v>
      </c>
      <c r="T9" s="170">
        <f>T10+T15+T23+T32</f>
        <v>3991992</v>
      </c>
      <c r="U9" s="179" t="s">
        <v>294</v>
      </c>
    </row>
    <row r="10" spans="1:21" ht="26.25" customHeight="1" x14ac:dyDescent="0.2">
      <c r="A10" s="214"/>
      <c r="B10" s="228"/>
      <c r="C10" s="229" t="s">
        <v>342</v>
      </c>
      <c r="D10" s="229"/>
      <c r="E10" s="229"/>
      <c r="F10" s="229"/>
      <c r="G10" s="227">
        <v>102</v>
      </c>
      <c r="H10" s="226">
        <v>1</v>
      </c>
      <c r="I10" s="226">
        <v>2</v>
      </c>
      <c r="J10" s="225">
        <v>0</v>
      </c>
      <c r="K10" s="224">
        <v>0</v>
      </c>
      <c r="L10" s="223">
        <v>585600</v>
      </c>
      <c r="M10" s="209">
        <v>0</v>
      </c>
      <c r="N10" s="209">
        <v>0</v>
      </c>
      <c r="O10" s="222">
        <v>0</v>
      </c>
      <c r="P10" s="170">
        <f>P14</f>
        <v>968569.6</v>
      </c>
      <c r="Q10" s="171" t="e">
        <f>Q12</f>
        <v>#REF!</v>
      </c>
      <c r="R10" s="171" t="e">
        <f>R12</f>
        <v>#REF!</v>
      </c>
      <c r="S10" s="170">
        <f>S12</f>
        <v>969990</v>
      </c>
      <c r="T10" s="170">
        <f>T12</f>
        <v>971292</v>
      </c>
      <c r="U10" s="179" t="s">
        <v>294</v>
      </c>
    </row>
    <row r="11" spans="1:21" ht="56.25" x14ac:dyDescent="0.2">
      <c r="A11" s="214"/>
      <c r="B11" s="228"/>
      <c r="C11" s="221"/>
      <c r="D11" s="202"/>
      <c r="E11" s="202"/>
      <c r="F11" s="202" t="s">
        <v>299</v>
      </c>
      <c r="G11" s="227"/>
      <c r="H11" s="226">
        <v>1</v>
      </c>
      <c r="I11" s="226">
        <v>2</v>
      </c>
      <c r="J11" s="225">
        <v>6700000000</v>
      </c>
      <c r="K11" s="224">
        <v>0</v>
      </c>
      <c r="L11" s="223">
        <v>585600</v>
      </c>
      <c r="M11" s="209">
        <v>0</v>
      </c>
      <c r="N11" s="209">
        <v>0</v>
      </c>
      <c r="O11" s="222">
        <v>0</v>
      </c>
      <c r="P11" s="170">
        <f>P13</f>
        <v>968569.6</v>
      </c>
      <c r="Q11" s="171" t="e">
        <f>Q13</f>
        <v>#REF!</v>
      </c>
      <c r="R11" s="171" t="e">
        <f>R13</f>
        <v>#REF!</v>
      </c>
      <c r="S11" s="170">
        <f>S13</f>
        <v>969990</v>
      </c>
      <c r="T11" s="170">
        <f>T13</f>
        <v>971292</v>
      </c>
      <c r="U11" s="179"/>
    </row>
    <row r="12" spans="1:21" ht="24.75" customHeight="1" x14ac:dyDescent="0.2">
      <c r="A12" s="214"/>
      <c r="B12" s="216"/>
      <c r="C12" s="221"/>
      <c r="D12" s="215" t="s">
        <v>341</v>
      </c>
      <c r="E12" s="215"/>
      <c r="F12" s="215"/>
      <c r="G12" s="187">
        <v>102</v>
      </c>
      <c r="H12" s="186">
        <v>1</v>
      </c>
      <c r="I12" s="186">
        <v>2</v>
      </c>
      <c r="J12" s="185">
        <v>6710000000</v>
      </c>
      <c r="K12" s="210">
        <v>0</v>
      </c>
      <c r="L12" s="209">
        <v>585600</v>
      </c>
      <c r="M12" s="209">
        <v>0</v>
      </c>
      <c r="N12" s="209">
        <v>0</v>
      </c>
      <c r="O12" s="209">
        <v>0</v>
      </c>
      <c r="P12" s="182">
        <f>P14</f>
        <v>968569.6</v>
      </c>
      <c r="Q12" s="208" t="e">
        <f>Q13</f>
        <v>#REF!</v>
      </c>
      <c r="R12" s="208" t="e">
        <f>R13</f>
        <v>#REF!</v>
      </c>
      <c r="S12" s="182">
        <f>S14</f>
        <v>969990</v>
      </c>
      <c r="T12" s="182">
        <f>T14</f>
        <v>971292</v>
      </c>
      <c r="U12" s="179" t="s">
        <v>294</v>
      </c>
    </row>
    <row r="13" spans="1:21" ht="14.25" customHeight="1" x14ac:dyDescent="0.2">
      <c r="A13" s="214"/>
      <c r="B13" s="216"/>
      <c r="C13" s="202"/>
      <c r="D13" s="211"/>
      <c r="E13" s="215" t="s">
        <v>340</v>
      </c>
      <c r="F13" s="215"/>
      <c r="G13" s="187">
        <v>102</v>
      </c>
      <c r="H13" s="186">
        <v>1</v>
      </c>
      <c r="I13" s="186">
        <v>2</v>
      </c>
      <c r="J13" s="185">
        <v>6710010010</v>
      </c>
      <c r="K13" s="210">
        <v>0</v>
      </c>
      <c r="L13" s="209">
        <v>585600</v>
      </c>
      <c r="M13" s="209">
        <v>0</v>
      </c>
      <c r="N13" s="209">
        <v>0</v>
      </c>
      <c r="O13" s="209">
        <v>0</v>
      </c>
      <c r="P13" s="182">
        <f>P14</f>
        <v>968569.6</v>
      </c>
      <c r="Q13" s="208" t="e">
        <f>#REF!</f>
        <v>#REF!</v>
      </c>
      <c r="R13" s="208" t="e">
        <f>#REF!</f>
        <v>#REF!</v>
      </c>
      <c r="S13" s="182">
        <f>S14</f>
        <v>969990</v>
      </c>
      <c r="T13" s="182">
        <f>T14</f>
        <v>971292</v>
      </c>
      <c r="U13" s="179"/>
    </row>
    <row r="14" spans="1:21" ht="23.25" customHeight="1" x14ac:dyDescent="0.2">
      <c r="A14" s="214"/>
      <c r="B14" s="216"/>
      <c r="C14" s="202"/>
      <c r="D14" s="211"/>
      <c r="E14" s="211"/>
      <c r="F14" s="250" t="s">
        <v>322</v>
      </c>
      <c r="G14" s="187">
        <v>102</v>
      </c>
      <c r="H14" s="186">
        <v>1</v>
      </c>
      <c r="I14" s="186">
        <v>2</v>
      </c>
      <c r="J14" s="185">
        <v>6710010010</v>
      </c>
      <c r="K14" s="210" t="s">
        <v>321</v>
      </c>
      <c r="L14" s="209">
        <v>585600</v>
      </c>
      <c r="M14" s="209">
        <v>0</v>
      </c>
      <c r="N14" s="209">
        <v>0</v>
      </c>
      <c r="O14" s="209">
        <v>0</v>
      </c>
      <c r="P14" s="182">
        <v>968569.6</v>
      </c>
      <c r="Q14" s="208">
        <v>764954</v>
      </c>
      <c r="R14" s="208">
        <v>764954</v>
      </c>
      <c r="S14" s="182">
        <v>969990</v>
      </c>
      <c r="T14" s="182">
        <v>971292</v>
      </c>
      <c r="U14" s="179"/>
    </row>
    <row r="15" spans="1:21" ht="45.75" customHeight="1" x14ac:dyDescent="0.2">
      <c r="A15" s="214"/>
      <c r="B15" s="228"/>
      <c r="C15" s="229" t="s">
        <v>339</v>
      </c>
      <c r="D15" s="229"/>
      <c r="E15" s="229"/>
      <c r="F15" s="229"/>
      <c r="G15" s="227">
        <v>104</v>
      </c>
      <c r="H15" s="226">
        <v>1</v>
      </c>
      <c r="I15" s="226">
        <v>4</v>
      </c>
      <c r="J15" s="225">
        <v>0</v>
      </c>
      <c r="K15" s="224">
        <v>0</v>
      </c>
      <c r="L15" s="223">
        <v>2189500</v>
      </c>
      <c r="M15" s="209">
        <v>0</v>
      </c>
      <c r="N15" s="209">
        <v>0</v>
      </c>
      <c r="O15" s="222">
        <v>0</v>
      </c>
      <c r="P15" s="170">
        <f>P16</f>
        <v>2903645.35</v>
      </c>
      <c r="Q15" s="171">
        <f>Q17</f>
        <v>3074094</v>
      </c>
      <c r="R15" s="171">
        <f>R17</f>
        <v>3074094</v>
      </c>
      <c r="S15" s="170">
        <f>S16</f>
        <v>2960900</v>
      </c>
      <c r="T15" s="170">
        <f>T17</f>
        <v>2962900</v>
      </c>
      <c r="U15" s="179" t="s">
        <v>294</v>
      </c>
    </row>
    <row r="16" spans="1:21" ht="54.75" customHeight="1" x14ac:dyDescent="0.2">
      <c r="A16" s="214"/>
      <c r="B16" s="228"/>
      <c r="C16" s="221"/>
      <c r="D16" s="202"/>
      <c r="E16" s="202"/>
      <c r="F16" s="202" t="s">
        <v>299</v>
      </c>
      <c r="G16" s="227"/>
      <c r="H16" s="226">
        <v>1</v>
      </c>
      <c r="I16" s="226">
        <v>4</v>
      </c>
      <c r="J16" s="225">
        <v>6700000000</v>
      </c>
      <c r="K16" s="224">
        <v>0</v>
      </c>
      <c r="L16" s="223"/>
      <c r="M16" s="209"/>
      <c r="N16" s="209"/>
      <c r="O16" s="222"/>
      <c r="P16" s="170">
        <f>P18</f>
        <v>2903645.35</v>
      </c>
      <c r="Q16" s="171">
        <f>Q18</f>
        <v>3074094</v>
      </c>
      <c r="R16" s="171">
        <f>R18</f>
        <v>3074094</v>
      </c>
      <c r="S16" s="170">
        <f>S18</f>
        <v>2960900</v>
      </c>
      <c r="T16" s="170">
        <f>T18</f>
        <v>2962900</v>
      </c>
      <c r="U16" s="179"/>
    </row>
    <row r="17" spans="1:37" ht="35.25" customHeight="1" x14ac:dyDescent="0.2">
      <c r="A17" s="214"/>
      <c r="B17" s="216"/>
      <c r="C17" s="221"/>
      <c r="D17" s="215" t="s">
        <v>338</v>
      </c>
      <c r="E17" s="215"/>
      <c r="F17" s="215"/>
      <c r="G17" s="227">
        <v>104</v>
      </c>
      <c r="H17" s="241">
        <v>1</v>
      </c>
      <c r="I17" s="241">
        <v>4</v>
      </c>
      <c r="J17" s="185">
        <v>6710000000</v>
      </c>
      <c r="K17" s="210">
        <v>0</v>
      </c>
      <c r="L17" s="223">
        <v>2189500</v>
      </c>
      <c r="M17" s="209">
        <v>0</v>
      </c>
      <c r="N17" s="209">
        <v>0</v>
      </c>
      <c r="O17" s="222">
        <v>0</v>
      </c>
      <c r="P17" s="182">
        <f>P18</f>
        <v>2903645.35</v>
      </c>
      <c r="Q17" s="208">
        <f>Q18</f>
        <v>3074094</v>
      </c>
      <c r="R17" s="208">
        <f>R18</f>
        <v>3074094</v>
      </c>
      <c r="S17" s="182">
        <f>S18</f>
        <v>2960900</v>
      </c>
      <c r="T17" s="182">
        <f>T18</f>
        <v>2962900</v>
      </c>
      <c r="U17" s="179" t="s">
        <v>294</v>
      </c>
    </row>
    <row r="18" spans="1:37" ht="14.25" customHeight="1" x14ac:dyDescent="0.2">
      <c r="A18" s="214"/>
      <c r="B18" s="216"/>
      <c r="C18" s="202"/>
      <c r="D18" s="251"/>
      <c r="E18" s="215" t="s">
        <v>337</v>
      </c>
      <c r="F18" s="215"/>
      <c r="G18" s="227">
        <v>104</v>
      </c>
      <c r="H18" s="241">
        <v>1</v>
      </c>
      <c r="I18" s="241">
        <v>4</v>
      </c>
      <c r="J18" s="185">
        <v>6710010020</v>
      </c>
      <c r="K18" s="210">
        <v>0</v>
      </c>
      <c r="L18" s="223">
        <v>2189500</v>
      </c>
      <c r="M18" s="209">
        <v>0</v>
      </c>
      <c r="N18" s="209">
        <v>0</v>
      </c>
      <c r="O18" s="222">
        <v>0</v>
      </c>
      <c r="P18" s="182">
        <f>P19+P20+P21+P22</f>
        <v>2903645.35</v>
      </c>
      <c r="Q18" s="208">
        <f>Q19+Q20+Q21+Q22</f>
        <v>3074094</v>
      </c>
      <c r="R18" s="208">
        <f>R19+R20+R21+R22</f>
        <v>3074094</v>
      </c>
      <c r="S18" s="182">
        <f>S19+S20+S21+S22</f>
        <v>2960900</v>
      </c>
      <c r="T18" s="182">
        <f>T19+T20+T21+T22</f>
        <v>2962900</v>
      </c>
      <c r="U18" s="179" t="s">
        <v>294</v>
      </c>
    </row>
    <row r="19" spans="1:37" ht="21.75" customHeight="1" x14ac:dyDescent="0.2">
      <c r="A19" s="214"/>
      <c r="B19" s="216"/>
      <c r="C19" s="202"/>
      <c r="D19" s="211"/>
      <c r="E19" s="251"/>
      <c r="F19" s="250" t="s">
        <v>322</v>
      </c>
      <c r="G19" s="227">
        <v>104</v>
      </c>
      <c r="H19" s="241">
        <v>1</v>
      </c>
      <c r="I19" s="241">
        <v>4</v>
      </c>
      <c r="J19" s="185">
        <v>6710010020</v>
      </c>
      <c r="K19" s="210" t="s">
        <v>321</v>
      </c>
      <c r="L19" s="223">
        <v>1396500</v>
      </c>
      <c r="M19" s="209">
        <v>0</v>
      </c>
      <c r="N19" s="209">
        <v>0</v>
      </c>
      <c r="O19" s="222">
        <v>0</v>
      </c>
      <c r="P19" s="182">
        <v>2288970.35</v>
      </c>
      <c r="Q19" s="208">
        <v>1859130</v>
      </c>
      <c r="R19" s="208">
        <v>1859130</v>
      </c>
      <c r="S19" s="182">
        <v>2343600</v>
      </c>
      <c r="T19" s="182">
        <v>2343600</v>
      </c>
      <c r="U19" s="179" t="s">
        <v>294</v>
      </c>
    </row>
    <row r="20" spans="1:37" ht="21.75" customHeight="1" x14ac:dyDescent="0.2">
      <c r="A20" s="214"/>
      <c r="B20" s="216"/>
      <c r="C20" s="202"/>
      <c r="D20" s="211"/>
      <c r="E20" s="251"/>
      <c r="F20" s="250" t="s">
        <v>303</v>
      </c>
      <c r="G20" s="227">
        <v>104</v>
      </c>
      <c r="H20" s="241">
        <v>1</v>
      </c>
      <c r="I20" s="241">
        <v>4</v>
      </c>
      <c r="J20" s="185">
        <v>6710010020</v>
      </c>
      <c r="K20" s="210" t="s">
        <v>302</v>
      </c>
      <c r="L20" s="223">
        <v>721000</v>
      </c>
      <c r="M20" s="209">
        <v>0</v>
      </c>
      <c r="N20" s="209">
        <v>0</v>
      </c>
      <c r="O20" s="222">
        <v>0</v>
      </c>
      <c r="P20" s="182">
        <v>512375</v>
      </c>
      <c r="Q20" s="208">
        <v>1114980</v>
      </c>
      <c r="R20" s="208">
        <v>1114980</v>
      </c>
      <c r="S20" s="182">
        <v>515000</v>
      </c>
      <c r="T20" s="182">
        <v>517000</v>
      </c>
      <c r="U20" s="179" t="s">
        <v>294</v>
      </c>
    </row>
    <row r="21" spans="1:37" ht="14.25" customHeight="1" x14ac:dyDescent="0.2">
      <c r="A21" s="214"/>
      <c r="B21" s="216"/>
      <c r="C21" s="202"/>
      <c r="D21" s="211"/>
      <c r="E21" s="251"/>
      <c r="F21" s="250" t="s">
        <v>146</v>
      </c>
      <c r="G21" s="227">
        <v>104</v>
      </c>
      <c r="H21" s="241">
        <v>1</v>
      </c>
      <c r="I21" s="241">
        <v>4</v>
      </c>
      <c r="J21" s="219">
        <v>6710010020</v>
      </c>
      <c r="K21" s="210" t="s">
        <v>336</v>
      </c>
      <c r="L21" s="223">
        <v>37000</v>
      </c>
      <c r="M21" s="209">
        <v>0</v>
      </c>
      <c r="N21" s="209">
        <v>0</v>
      </c>
      <c r="O21" s="222">
        <v>0</v>
      </c>
      <c r="P21" s="182">
        <v>22300</v>
      </c>
      <c r="Q21" s="208">
        <v>19984</v>
      </c>
      <c r="R21" s="208">
        <v>19984</v>
      </c>
      <c r="S21" s="182">
        <v>22300</v>
      </c>
      <c r="T21" s="182">
        <v>22300</v>
      </c>
      <c r="U21" s="179" t="s">
        <v>294</v>
      </c>
    </row>
    <row r="22" spans="1:37" x14ac:dyDescent="0.2">
      <c r="A22" s="214"/>
      <c r="B22" s="216"/>
      <c r="C22" s="202"/>
      <c r="D22" s="211"/>
      <c r="E22" s="251"/>
      <c r="F22" s="250" t="s">
        <v>335</v>
      </c>
      <c r="G22" s="227">
        <v>104</v>
      </c>
      <c r="H22" s="241">
        <v>1</v>
      </c>
      <c r="I22" s="241">
        <v>4</v>
      </c>
      <c r="J22" s="219">
        <v>6710010020</v>
      </c>
      <c r="K22" s="210" t="s">
        <v>334</v>
      </c>
      <c r="L22" s="223">
        <v>35000</v>
      </c>
      <c r="M22" s="209">
        <v>0</v>
      </c>
      <c r="N22" s="209">
        <v>0</v>
      </c>
      <c r="O22" s="222">
        <v>0</v>
      </c>
      <c r="P22" s="182">
        <v>80000</v>
      </c>
      <c r="Q22" s="208">
        <v>80000</v>
      </c>
      <c r="R22" s="208">
        <v>80000</v>
      </c>
      <c r="S22" s="182">
        <v>80000</v>
      </c>
      <c r="T22" s="182">
        <v>80000</v>
      </c>
      <c r="U22" s="179" t="s">
        <v>294</v>
      </c>
    </row>
    <row r="23" spans="1:37" ht="38.25" customHeight="1" x14ac:dyDescent="0.2">
      <c r="A23" s="214"/>
      <c r="B23" s="216"/>
      <c r="C23" s="284" t="s">
        <v>281</v>
      </c>
      <c r="D23" s="282"/>
      <c r="E23" s="282"/>
      <c r="F23" s="282"/>
      <c r="G23" s="258"/>
      <c r="H23" s="226">
        <v>1</v>
      </c>
      <c r="I23" s="226">
        <v>6</v>
      </c>
      <c r="J23" s="274">
        <v>0</v>
      </c>
      <c r="K23" s="224">
        <v>0</v>
      </c>
      <c r="L23" s="257"/>
      <c r="M23" s="256"/>
      <c r="N23" s="256"/>
      <c r="O23" s="255"/>
      <c r="P23" s="170">
        <f>P27</f>
        <v>54800</v>
      </c>
      <c r="Q23" s="171"/>
      <c r="R23" s="171"/>
      <c r="S23" s="170">
        <f>S27</f>
        <v>54800</v>
      </c>
      <c r="T23" s="170">
        <f>T27</f>
        <v>54800</v>
      </c>
      <c r="U23" s="179"/>
    </row>
    <row r="24" spans="1:37" ht="45.75" customHeight="1" x14ac:dyDescent="0.2">
      <c r="A24" s="214"/>
      <c r="B24" s="283" t="s">
        <v>333</v>
      </c>
      <c r="C24" s="282"/>
      <c r="D24" s="282"/>
      <c r="E24" s="282"/>
      <c r="F24" s="282"/>
      <c r="G24" s="258"/>
      <c r="H24" s="226">
        <v>1</v>
      </c>
      <c r="I24" s="226">
        <v>6</v>
      </c>
      <c r="J24" s="274">
        <v>6700000000</v>
      </c>
      <c r="K24" s="224">
        <v>0</v>
      </c>
      <c r="L24" s="257"/>
      <c r="M24" s="256"/>
      <c r="N24" s="256"/>
      <c r="O24" s="255"/>
      <c r="P24" s="170">
        <f>P27</f>
        <v>54800</v>
      </c>
      <c r="Q24" s="171"/>
      <c r="R24" s="171"/>
      <c r="S24" s="170">
        <f>S27</f>
        <v>54800</v>
      </c>
      <c r="T24" s="170">
        <f>T27</f>
        <v>54800</v>
      </c>
      <c r="U24" s="179"/>
    </row>
    <row r="25" spans="1:37" ht="37.5" customHeight="1" x14ac:dyDescent="0.2">
      <c r="A25" s="214"/>
      <c r="B25" s="216"/>
      <c r="C25" s="244"/>
      <c r="D25" s="281" t="s">
        <v>332</v>
      </c>
      <c r="E25" s="280"/>
      <c r="F25" s="280"/>
      <c r="G25" s="227"/>
      <c r="H25" s="241">
        <v>1</v>
      </c>
      <c r="I25" s="241">
        <v>6</v>
      </c>
      <c r="J25" s="278">
        <v>6710000000</v>
      </c>
      <c r="K25" s="210">
        <v>0</v>
      </c>
      <c r="L25" s="223"/>
      <c r="M25" s="209"/>
      <c r="N25" s="209"/>
      <c r="O25" s="222"/>
      <c r="P25" s="182">
        <f>P27</f>
        <v>54800</v>
      </c>
      <c r="Q25" s="208"/>
      <c r="R25" s="208"/>
      <c r="S25" s="182">
        <f>S27</f>
        <v>54800</v>
      </c>
      <c r="T25" s="182">
        <f>T27</f>
        <v>54800</v>
      </c>
      <c r="U25" s="179"/>
    </row>
    <row r="26" spans="1:37" ht="35.25" customHeight="1" x14ac:dyDescent="0.2">
      <c r="A26" s="214"/>
      <c r="B26" s="216"/>
      <c r="C26" s="244"/>
      <c r="D26" s="254"/>
      <c r="E26" s="253"/>
      <c r="F26" s="279" t="s">
        <v>331</v>
      </c>
      <c r="G26" s="227"/>
      <c r="H26" s="241">
        <v>1</v>
      </c>
      <c r="I26" s="241">
        <v>6</v>
      </c>
      <c r="J26" s="278">
        <v>6710010080</v>
      </c>
      <c r="K26" s="210">
        <v>0</v>
      </c>
      <c r="L26" s="223"/>
      <c r="M26" s="209"/>
      <c r="N26" s="209"/>
      <c r="O26" s="222"/>
      <c r="P26" s="182">
        <f>P27</f>
        <v>54800</v>
      </c>
      <c r="Q26" s="208"/>
      <c r="R26" s="208"/>
      <c r="S26" s="182">
        <f>S27</f>
        <v>54800</v>
      </c>
      <c r="T26" s="182">
        <f>T27</f>
        <v>54800</v>
      </c>
      <c r="U26" s="179"/>
    </row>
    <row r="27" spans="1:37" x14ac:dyDescent="0.2">
      <c r="A27" s="214"/>
      <c r="B27" s="216"/>
      <c r="C27" s="244"/>
      <c r="D27" s="254"/>
      <c r="E27" s="253"/>
      <c r="F27" s="250" t="s">
        <v>146</v>
      </c>
      <c r="G27" s="227"/>
      <c r="H27" s="241">
        <v>1</v>
      </c>
      <c r="I27" s="241">
        <v>6</v>
      </c>
      <c r="J27" s="246">
        <v>6710010080</v>
      </c>
      <c r="K27" s="210">
        <v>540</v>
      </c>
      <c r="L27" s="223"/>
      <c r="M27" s="209"/>
      <c r="N27" s="209"/>
      <c r="O27" s="222"/>
      <c r="P27" s="182">
        <v>54800</v>
      </c>
      <c r="Q27" s="208">
        <v>53938</v>
      </c>
      <c r="R27" s="208">
        <v>53938</v>
      </c>
      <c r="S27" s="182">
        <v>54800</v>
      </c>
      <c r="T27" s="182">
        <v>54800</v>
      </c>
      <c r="U27" s="179"/>
      <c r="AK27" s="273"/>
    </row>
    <row r="28" spans="1:37" ht="23.25" customHeight="1" x14ac:dyDescent="0.2">
      <c r="A28" s="214"/>
      <c r="B28" s="216"/>
      <c r="C28" s="277" t="s">
        <v>329</v>
      </c>
      <c r="D28" s="276"/>
      <c r="E28" s="276"/>
      <c r="F28" s="276"/>
      <c r="G28" s="227"/>
      <c r="H28" s="226">
        <v>1</v>
      </c>
      <c r="I28" s="226">
        <v>7</v>
      </c>
      <c r="J28" s="274">
        <v>0</v>
      </c>
      <c r="K28" s="224">
        <v>0</v>
      </c>
      <c r="L28" s="257"/>
      <c r="M28" s="256"/>
      <c r="N28" s="256"/>
      <c r="O28" s="255"/>
      <c r="P28" s="170">
        <f>P31</f>
        <v>0</v>
      </c>
      <c r="Q28" s="171"/>
      <c r="R28" s="171"/>
      <c r="S28" s="170">
        <v>0</v>
      </c>
      <c r="T28" s="170">
        <v>0</v>
      </c>
      <c r="U28" s="179"/>
      <c r="AK28" s="273"/>
    </row>
    <row r="29" spans="1:37" x14ac:dyDescent="0.2">
      <c r="A29" s="214"/>
      <c r="B29" s="216"/>
      <c r="C29" s="244"/>
      <c r="D29" s="254"/>
      <c r="E29" s="253"/>
      <c r="F29" s="250" t="s">
        <v>330</v>
      </c>
      <c r="G29" s="227"/>
      <c r="H29" s="241">
        <v>1</v>
      </c>
      <c r="I29" s="226">
        <v>7</v>
      </c>
      <c r="J29" s="271">
        <v>7700000000</v>
      </c>
      <c r="K29" s="210">
        <v>0</v>
      </c>
      <c r="L29" s="223"/>
      <c r="M29" s="209"/>
      <c r="N29" s="209"/>
      <c r="O29" s="222"/>
      <c r="P29" s="182">
        <f>P31</f>
        <v>0</v>
      </c>
      <c r="Q29" s="208"/>
      <c r="R29" s="208"/>
      <c r="S29" s="182">
        <v>0</v>
      </c>
      <c r="T29" s="182">
        <v>0</v>
      </c>
      <c r="U29" s="179"/>
      <c r="AK29" s="273"/>
    </row>
    <row r="30" spans="1:37" ht="22.5" x14ac:dyDescent="0.2">
      <c r="A30" s="214"/>
      <c r="B30" s="216"/>
      <c r="C30" s="244"/>
      <c r="D30" s="254"/>
      <c r="E30" s="253"/>
      <c r="F30" s="250" t="s">
        <v>329</v>
      </c>
      <c r="G30" s="227"/>
      <c r="H30" s="241">
        <v>1</v>
      </c>
      <c r="I30" s="226">
        <v>7</v>
      </c>
      <c r="J30" s="271">
        <v>7700010050</v>
      </c>
      <c r="K30" s="210">
        <v>0</v>
      </c>
      <c r="L30" s="223"/>
      <c r="M30" s="209"/>
      <c r="N30" s="209"/>
      <c r="O30" s="222"/>
      <c r="P30" s="182">
        <v>0</v>
      </c>
      <c r="Q30" s="208"/>
      <c r="R30" s="208"/>
      <c r="S30" s="182">
        <v>0</v>
      </c>
      <c r="T30" s="182">
        <v>0</v>
      </c>
      <c r="U30" s="179"/>
      <c r="AK30" s="273"/>
    </row>
    <row r="31" spans="1:37" x14ac:dyDescent="0.2">
      <c r="A31" s="214"/>
      <c r="B31" s="216"/>
      <c r="C31" s="244"/>
      <c r="D31" s="254"/>
      <c r="E31" s="253"/>
      <c r="F31" s="250" t="s">
        <v>328</v>
      </c>
      <c r="G31" s="227"/>
      <c r="H31" s="241">
        <v>1</v>
      </c>
      <c r="I31" s="226">
        <v>7</v>
      </c>
      <c r="J31" s="271">
        <v>7700010050</v>
      </c>
      <c r="K31" s="210">
        <v>880</v>
      </c>
      <c r="L31" s="223"/>
      <c r="M31" s="209"/>
      <c r="N31" s="209"/>
      <c r="O31" s="222"/>
      <c r="P31" s="182">
        <v>0</v>
      </c>
      <c r="Q31" s="208"/>
      <c r="R31" s="208"/>
      <c r="S31" s="182">
        <v>0</v>
      </c>
      <c r="T31" s="182">
        <v>0</v>
      </c>
      <c r="U31" s="179"/>
      <c r="AK31" s="273"/>
    </row>
    <row r="32" spans="1:37" x14ac:dyDescent="0.2">
      <c r="A32" s="214"/>
      <c r="B32" s="216"/>
      <c r="C32" s="275" t="s">
        <v>280</v>
      </c>
      <c r="D32" s="275"/>
      <c r="E32" s="275"/>
      <c r="F32" s="275"/>
      <c r="G32" s="258"/>
      <c r="H32" s="226">
        <v>1</v>
      </c>
      <c r="I32" s="226">
        <v>13</v>
      </c>
      <c r="J32" s="274">
        <v>0</v>
      </c>
      <c r="K32" s="224">
        <v>0</v>
      </c>
      <c r="L32" s="257"/>
      <c r="M32" s="256"/>
      <c r="N32" s="256"/>
      <c r="O32" s="255"/>
      <c r="P32" s="170">
        <f>P33</f>
        <v>2600</v>
      </c>
      <c r="Q32" s="171"/>
      <c r="R32" s="171"/>
      <c r="S32" s="170">
        <v>2900</v>
      </c>
      <c r="T32" s="170">
        <f>T35</f>
        <v>3000</v>
      </c>
      <c r="U32" s="179"/>
      <c r="AK32" s="273"/>
    </row>
    <row r="33" spans="1:37" ht="22.5" x14ac:dyDescent="0.2">
      <c r="A33" s="214"/>
      <c r="B33" s="216"/>
      <c r="C33" s="202"/>
      <c r="D33" s="211"/>
      <c r="E33" s="211"/>
      <c r="F33" s="272" t="s">
        <v>327</v>
      </c>
      <c r="G33" s="227"/>
      <c r="H33" s="241">
        <v>1</v>
      </c>
      <c r="I33" s="241">
        <v>13</v>
      </c>
      <c r="J33" s="271">
        <v>7700000000</v>
      </c>
      <c r="K33" s="210">
        <v>0</v>
      </c>
      <c r="L33" s="223"/>
      <c r="M33" s="209"/>
      <c r="N33" s="209"/>
      <c r="O33" s="222"/>
      <c r="P33" s="182">
        <f>P34</f>
        <v>2600</v>
      </c>
      <c r="Q33" s="208"/>
      <c r="R33" s="208"/>
      <c r="S33" s="182">
        <v>2900</v>
      </c>
      <c r="T33" s="182">
        <v>3000</v>
      </c>
      <c r="U33" s="179"/>
      <c r="AK33" s="273"/>
    </row>
    <row r="34" spans="1:37" ht="22.5" x14ac:dyDescent="0.2">
      <c r="A34" s="214"/>
      <c r="B34" s="216"/>
      <c r="C34" s="202"/>
      <c r="D34" s="211"/>
      <c r="E34" s="211"/>
      <c r="F34" s="272" t="s">
        <v>326</v>
      </c>
      <c r="G34" s="227"/>
      <c r="H34" s="241">
        <v>1</v>
      </c>
      <c r="I34" s="241">
        <v>13</v>
      </c>
      <c r="J34" s="271">
        <v>7700095100</v>
      </c>
      <c r="K34" s="210">
        <v>0</v>
      </c>
      <c r="L34" s="223"/>
      <c r="M34" s="209"/>
      <c r="N34" s="209"/>
      <c r="O34" s="222"/>
      <c r="P34" s="182">
        <f>P35</f>
        <v>2600</v>
      </c>
      <c r="Q34" s="208"/>
      <c r="R34" s="208"/>
      <c r="S34" s="182">
        <v>2900</v>
      </c>
      <c r="T34" s="182">
        <v>3000</v>
      </c>
      <c r="U34" s="179"/>
      <c r="AK34" s="273"/>
    </row>
    <row r="35" spans="1:37" x14ac:dyDescent="0.2">
      <c r="A35" s="214"/>
      <c r="B35" s="216"/>
      <c r="C35" s="202"/>
      <c r="D35" s="211"/>
      <c r="E35" s="211"/>
      <c r="F35" s="272" t="s">
        <v>325</v>
      </c>
      <c r="G35" s="227"/>
      <c r="H35" s="241">
        <v>1</v>
      </c>
      <c r="I35" s="241">
        <v>13</v>
      </c>
      <c r="J35" s="271">
        <v>7700095100</v>
      </c>
      <c r="K35" s="210">
        <v>850</v>
      </c>
      <c r="L35" s="223"/>
      <c r="M35" s="209"/>
      <c r="N35" s="209"/>
      <c r="O35" s="222"/>
      <c r="P35" s="182">
        <v>2600</v>
      </c>
      <c r="Q35" s="208"/>
      <c r="R35" s="208"/>
      <c r="S35" s="182">
        <v>2900</v>
      </c>
      <c r="T35" s="182">
        <v>3000</v>
      </c>
      <c r="U35" s="179"/>
    </row>
    <row r="36" spans="1:37" ht="14.25" customHeight="1" x14ac:dyDescent="0.2">
      <c r="A36" s="214"/>
      <c r="B36" s="252" t="s">
        <v>279</v>
      </c>
      <c r="C36" s="252"/>
      <c r="D36" s="252"/>
      <c r="E36" s="252"/>
      <c r="F36" s="252"/>
      <c r="G36" s="227">
        <v>200</v>
      </c>
      <c r="H36" s="226">
        <v>2</v>
      </c>
      <c r="I36" s="226">
        <v>0</v>
      </c>
      <c r="J36" s="225">
        <v>0</v>
      </c>
      <c r="K36" s="224">
        <v>0</v>
      </c>
      <c r="L36" s="223">
        <v>167500</v>
      </c>
      <c r="M36" s="209">
        <v>0</v>
      </c>
      <c r="N36" s="209">
        <v>0</v>
      </c>
      <c r="O36" s="222">
        <v>0</v>
      </c>
      <c r="P36" s="170">
        <f>P37</f>
        <v>254900</v>
      </c>
      <c r="Q36" s="171">
        <f>Q37</f>
        <v>237615.33</v>
      </c>
      <c r="R36" s="171">
        <f>R37</f>
        <v>237615.33</v>
      </c>
      <c r="S36" s="170">
        <f>S37</f>
        <v>257600</v>
      </c>
      <c r="T36" s="170">
        <f>T37</f>
        <v>267800</v>
      </c>
      <c r="U36" s="179" t="s">
        <v>294</v>
      </c>
    </row>
    <row r="37" spans="1:37" ht="16.5" customHeight="1" x14ac:dyDescent="0.2">
      <c r="A37" s="214"/>
      <c r="B37" s="228"/>
      <c r="C37" s="270" t="s">
        <v>278</v>
      </c>
      <c r="D37" s="270"/>
      <c r="E37" s="270"/>
      <c r="F37" s="270"/>
      <c r="G37" s="237">
        <v>203</v>
      </c>
      <c r="H37" s="236">
        <v>2</v>
      </c>
      <c r="I37" s="236">
        <v>3</v>
      </c>
      <c r="J37" s="235">
        <v>0</v>
      </c>
      <c r="K37" s="234">
        <v>0</v>
      </c>
      <c r="L37" s="233">
        <v>167500</v>
      </c>
      <c r="M37" s="232">
        <v>0</v>
      </c>
      <c r="N37" s="232">
        <v>0</v>
      </c>
      <c r="O37" s="231">
        <v>0</v>
      </c>
      <c r="P37" s="170">
        <f>P39</f>
        <v>254900</v>
      </c>
      <c r="Q37" s="171">
        <f>Q39</f>
        <v>237615.33</v>
      </c>
      <c r="R37" s="171">
        <f>R39</f>
        <v>237615.33</v>
      </c>
      <c r="S37" s="170">
        <f>S39</f>
        <v>257600</v>
      </c>
      <c r="T37" s="170">
        <f>T39</f>
        <v>267800</v>
      </c>
      <c r="U37" s="179" t="s">
        <v>294</v>
      </c>
    </row>
    <row r="38" spans="1:37" ht="57" customHeight="1" x14ac:dyDescent="0.2">
      <c r="A38" s="214"/>
      <c r="B38" s="228"/>
      <c r="C38" s="269"/>
      <c r="D38" s="265"/>
      <c r="E38" s="265"/>
      <c r="F38" s="265" t="s">
        <v>299</v>
      </c>
      <c r="G38" s="237"/>
      <c r="H38" s="236">
        <v>2</v>
      </c>
      <c r="I38" s="236">
        <v>3</v>
      </c>
      <c r="J38" s="225">
        <v>6700000000</v>
      </c>
      <c r="K38" s="234">
        <v>0</v>
      </c>
      <c r="L38" s="233"/>
      <c r="M38" s="232"/>
      <c r="N38" s="232"/>
      <c r="O38" s="231"/>
      <c r="P38" s="170">
        <f>P40</f>
        <v>254900</v>
      </c>
      <c r="Q38" s="171">
        <f>Q40</f>
        <v>237615.33</v>
      </c>
      <c r="R38" s="171">
        <f>R40</f>
        <v>237615.33</v>
      </c>
      <c r="S38" s="170">
        <f>S41+S42</f>
        <v>257600</v>
      </c>
      <c r="T38" s="170">
        <f>T40</f>
        <v>267800</v>
      </c>
      <c r="U38" s="179"/>
    </row>
    <row r="39" spans="1:37" ht="22.5" customHeight="1" x14ac:dyDescent="0.2">
      <c r="A39" s="214"/>
      <c r="B39" s="216"/>
      <c r="C39" s="269"/>
      <c r="D39" s="268" t="s">
        <v>324</v>
      </c>
      <c r="E39" s="268"/>
      <c r="F39" s="268"/>
      <c r="G39" s="267">
        <v>203</v>
      </c>
      <c r="H39" s="266">
        <v>2</v>
      </c>
      <c r="I39" s="266">
        <v>3</v>
      </c>
      <c r="J39" s="185">
        <v>6720000000</v>
      </c>
      <c r="K39" s="260">
        <v>0</v>
      </c>
      <c r="L39" s="232">
        <v>167500</v>
      </c>
      <c r="M39" s="232">
        <v>0</v>
      </c>
      <c r="N39" s="232">
        <v>0</v>
      </c>
      <c r="O39" s="232">
        <v>0</v>
      </c>
      <c r="P39" s="182">
        <f>P40</f>
        <v>254900</v>
      </c>
      <c r="Q39" s="208">
        <f>Q40</f>
        <v>237615.33</v>
      </c>
      <c r="R39" s="208">
        <f>R40</f>
        <v>237615.33</v>
      </c>
      <c r="S39" s="182">
        <f>S40</f>
        <v>257600</v>
      </c>
      <c r="T39" s="182">
        <f>T40</f>
        <v>267800</v>
      </c>
      <c r="U39" s="179" t="s">
        <v>294</v>
      </c>
    </row>
    <row r="40" spans="1:37" ht="27" customHeight="1" x14ac:dyDescent="0.2">
      <c r="A40" s="214"/>
      <c r="B40" s="216"/>
      <c r="C40" s="265"/>
      <c r="D40" s="264"/>
      <c r="E40" s="268" t="s">
        <v>323</v>
      </c>
      <c r="F40" s="268"/>
      <c r="G40" s="267">
        <v>203</v>
      </c>
      <c r="H40" s="266">
        <v>2</v>
      </c>
      <c r="I40" s="266">
        <v>3</v>
      </c>
      <c r="J40" s="185">
        <v>6720051180</v>
      </c>
      <c r="K40" s="260">
        <v>0</v>
      </c>
      <c r="L40" s="232">
        <v>167500</v>
      </c>
      <c r="M40" s="232">
        <v>0</v>
      </c>
      <c r="N40" s="232">
        <v>0</v>
      </c>
      <c r="O40" s="232">
        <v>0</v>
      </c>
      <c r="P40" s="182">
        <f>P41+P42</f>
        <v>254900</v>
      </c>
      <c r="Q40" s="208">
        <f>Q41+Q42</f>
        <v>237615.33</v>
      </c>
      <c r="R40" s="208">
        <f>R41+R42</f>
        <v>237615.33</v>
      </c>
      <c r="S40" s="182">
        <f>S41+S42</f>
        <v>257600</v>
      </c>
      <c r="T40" s="182">
        <f>T41+T42</f>
        <v>267800</v>
      </c>
      <c r="U40" s="179" t="s">
        <v>294</v>
      </c>
    </row>
    <row r="41" spans="1:37" ht="24" customHeight="1" x14ac:dyDescent="0.2">
      <c r="A41" s="214"/>
      <c r="B41" s="216"/>
      <c r="C41" s="265"/>
      <c r="D41" s="264"/>
      <c r="E41" s="263"/>
      <c r="F41" s="262" t="s">
        <v>322</v>
      </c>
      <c r="G41" s="237">
        <v>203</v>
      </c>
      <c r="H41" s="261">
        <v>2</v>
      </c>
      <c r="I41" s="261">
        <v>3</v>
      </c>
      <c r="J41" s="185">
        <v>6720051180</v>
      </c>
      <c r="K41" s="260" t="s">
        <v>321</v>
      </c>
      <c r="L41" s="233">
        <v>146900</v>
      </c>
      <c r="M41" s="232">
        <v>0</v>
      </c>
      <c r="N41" s="232">
        <v>0</v>
      </c>
      <c r="O41" s="231">
        <v>0</v>
      </c>
      <c r="P41" s="182">
        <v>242039.2</v>
      </c>
      <c r="Q41" s="208">
        <v>230149.33</v>
      </c>
      <c r="R41" s="208">
        <v>230149.33</v>
      </c>
      <c r="S41" s="182">
        <v>243474</v>
      </c>
      <c r="T41" s="182">
        <v>246078</v>
      </c>
      <c r="U41" s="179" t="s">
        <v>294</v>
      </c>
    </row>
    <row r="42" spans="1:37" ht="21.75" customHeight="1" x14ac:dyDescent="0.2">
      <c r="A42" s="214"/>
      <c r="B42" s="216"/>
      <c r="C42" s="265"/>
      <c r="D42" s="264"/>
      <c r="E42" s="263"/>
      <c r="F42" s="262" t="s">
        <v>303</v>
      </c>
      <c r="G42" s="237">
        <v>203</v>
      </c>
      <c r="H42" s="261">
        <v>2</v>
      </c>
      <c r="I42" s="261">
        <v>3</v>
      </c>
      <c r="J42" s="185">
        <v>6720051180</v>
      </c>
      <c r="K42" s="260" t="s">
        <v>302</v>
      </c>
      <c r="L42" s="233">
        <v>20600</v>
      </c>
      <c r="M42" s="232">
        <v>0</v>
      </c>
      <c r="N42" s="232">
        <v>0</v>
      </c>
      <c r="O42" s="231">
        <v>0</v>
      </c>
      <c r="P42" s="182">
        <v>12860.8</v>
      </c>
      <c r="Q42" s="208">
        <v>7466</v>
      </c>
      <c r="R42" s="208">
        <v>7466</v>
      </c>
      <c r="S42" s="182">
        <v>14126</v>
      </c>
      <c r="T42" s="182">
        <v>21722</v>
      </c>
      <c r="U42" s="179" t="s">
        <v>294</v>
      </c>
    </row>
    <row r="43" spans="1:37" ht="21.75" customHeight="1" x14ac:dyDescent="0.2">
      <c r="A43" s="214"/>
      <c r="B43" s="252" t="s">
        <v>277</v>
      </c>
      <c r="C43" s="252"/>
      <c r="D43" s="252"/>
      <c r="E43" s="252"/>
      <c r="F43" s="252"/>
      <c r="G43" s="227">
        <v>300</v>
      </c>
      <c r="H43" s="226">
        <v>3</v>
      </c>
      <c r="I43" s="226">
        <v>0</v>
      </c>
      <c r="J43" s="225">
        <v>0</v>
      </c>
      <c r="K43" s="224">
        <v>0</v>
      </c>
      <c r="L43" s="223">
        <v>126000</v>
      </c>
      <c r="M43" s="209">
        <v>0</v>
      </c>
      <c r="N43" s="209">
        <v>0</v>
      </c>
      <c r="O43" s="222">
        <v>0</v>
      </c>
      <c r="P43" s="170">
        <f>P44+P49</f>
        <v>420300</v>
      </c>
      <c r="Q43" s="171" t="e">
        <f>#REF!+Q44+Q49</f>
        <v>#REF!</v>
      </c>
      <c r="R43" s="171" t="e">
        <f>#REF!+R44+R49</f>
        <v>#REF!</v>
      </c>
      <c r="S43" s="170">
        <f>S44+S49</f>
        <v>420300</v>
      </c>
      <c r="T43" s="170">
        <f>T44+T49</f>
        <v>420600</v>
      </c>
      <c r="U43" s="179" t="s">
        <v>294</v>
      </c>
    </row>
    <row r="44" spans="1:37" ht="14.25" customHeight="1" x14ac:dyDescent="0.2">
      <c r="A44" s="214"/>
      <c r="B44" s="228"/>
      <c r="C44" s="229" t="s">
        <v>276</v>
      </c>
      <c r="D44" s="229"/>
      <c r="E44" s="229"/>
      <c r="F44" s="229"/>
      <c r="G44" s="187">
        <v>310</v>
      </c>
      <c r="H44" s="196">
        <v>3</v>
      </c>
      <c r="I44" s="196">
        <v>10</v>
      </c>
      <c r="J44" s="259">
        <v>0</v>
      </c>
      <c r="K44" s="224">
        <v>0</v>
      </c>
      <c r="L44" s="209">
        <v>95400</v>
      </c>
      <c r="M44" s="209">
        <v>0</v>
      </c>
      <c r="N44" s="209">
        <v>0</v>
      </c>
      <c r="O44" s="209">
        <v>0</v>
      </c>
      <c r="P44" s="170">
        <f>P46</f>
        <v>390300</v>
      </c>
      <c r="Q44" s="171" t="e">
        <f>Q46</f>
        <v>#REF!</v>
      </c>
      <c r="R44" s="171" t="e">
        <f>R46</f>
        <v>#REF!</v>
      </c>
      <c r="S44" s="170">
        <f>S46</f>
        <v>390300</v>
      </c>
      <c r="T44" s="170">
        <f>T46</f>
        <v>390600</v>
      </c>
      <c r="U44" s="179" t="s">
        <v>294</v>
      </c>
    </row>
    <row r="45" spans="1:37" ht="55.5" customHeight="1" x14ac:dyDescent="0.2">
      <c r="A45" s="214"/>
      <c r="B45" s="228"/>
      <c r="C45" s="202"/>
      <c r="D45" s="202"/>
      <c r="E45" s="202"/>
      <c r="F45" s="202" t="s">
        <v>299</v>
      </c>
      <c r="G45" s="187"/>
      <c r="H45" s="196">
        <v>3</v>
      </c>
      <c r="I45" s="196">
        <v>10</v>
      </c>
      <c r="J45" s="225">
        <v>6700000000</v>
      </c>
      <c r="K45" s="224">
        <v>0</v>
      </c>
      <c r="L45" s="209"/>
      <c r="M45" s="209"/>
      <c r="N45" s="209"/>
      <c r="O45" s="209"/>
      <c r="P45" s="170">
        <f>P47</f>
        <v>390300</v>
      </c>
      <c r="Q45" s="171" t="e">
        <f>Q47</f>
        <v>#REF!</v>
      </c>
      <c r="R45" s="171" t="e">
        <f>R47</f>
        <v>#REF!</v>
      </c>
      <c r="S45" s="170">
        <f>S47</f>
        <v>390300</v>
      </c>
      <c r="T45" s="170">
        <f>T47</f>
        <v>390600</v>
      </c>
      <c r="U45" s="179"/>
    </row>
    <row r="46" spans="1:37" ht="36" customHeight="1" x14ac:dyDescent="0.2">
      <c r="A46" s="214"/>
      <c r="B46" s="216"/>
      <c r="C46" s="202"/>
      <c r="D46" s="215" t="s">
        <v>320</v>
      </c>
      <c r="E46" s="215"/>
      <c r="F46" s="215"/>
      <c r="G46" s="187">
        <v>310</v>
      </c>
      <c r="H46" s="186">
        <v>3</v>
      </c>
      <c r="I46" s="186">
        <v>10</v>
      </c>
      <c r="J46" s="185">
        <v>6730000000</v>
      </c>
      <c r="K46" s="210">
        <v>0</v>
      </c>
      <c r="L46" s="209">
        <v>95400</v>
      </c>
      <c r="M46" s="209">
        <v>0</v>
      </c>
      <c r="N46" s="209">
        <v>0</v>
      </c>
      <c r="O46" s="209">
        <v>0</v>
      </c>
      <c r="P46" s="182">
        <f>P47</f>
        <v>390300</v>
      </c>
      <c r="Q46" s="208" t="e">
        <f>Q47</f>
        <v>#REF!</v>
      </c>
      <c r="R46" s="208" t="e">
        <f>R47</f>
        <v>#REF!</v>
      </c>
      <c r="S46" s="182">
        <f>S47</f>
        <v>390300</v>
      </c>
      <c r="T46" s="182">
        <f>T47</f>
        <v>390600</v>
      </c>
      <c r="U46" s="179" t="s">
        <v>294</v>
      </c>
    </row>
    <row r="47" spans="1:37" ht="34.5" customHeight="1" x14ac:dyDescent="0.2">
      <c r="A47" s="214"/>
      <c r="B47" s="216"/>
      <c r="C47" s="202"/>
      <c r="D47" s="251"/>
      <c r="E47" s="215" t="s">
        <v>319</v>
      </c>
      <c r="F47" s="215"/>
      <c r="G47" s="227">
        <v>310</v>
      </c>
      <c r="H47" s="186">
        <v>3</v>
      </c>
      <c r="I47" s="186">
        <v>10</v>
      </c>
      <c r="J47" s="185">
        <v>6730095020</v>
      </c>
      <c r="K47" s="210">
        <v>0</v>
      </c>
      <c r="L47" s="209">
        <v>95400</v>
      </c>
      <c r="M47" s="209">
        <v>0</v>
      </c>
      <c r="N47" s="209">
        <v>0</v>
      </c>
      <c r="O47" s="209">
        <v>0</v>
      </c>
      <c r="P47" s="182">
        <f>P48</f>
        <v>390300</v>
      </c>
      <c r="Q47" s="208" t="e">
        <f>#REF!+Q48</f>
        <v>#REF!</v>
      </c>
      <c r="R47" s="208" t="e">
        <f>#REF!+R48</f>
        <v>#REF!</v>
      </c>
      <c r="S47" s="182">
        <f>S48</f>
        <v>390300</v>
      </c>
      <c r="T47" s="182">
        <f>T48</f>
        <v>390600</v>
      </c>
      <c r="U47" s="179" t="s">
        <v>294</v>
      </c>
    </row>
    <row r="48" spans="1:37" ht="21.75" customHeight="1" x14ac:dyDescent="0.2">
      <c r="A48" s="214"/>
      <c r="B48" s="216"/>
      <c r="C48" s="202"/>
      <c r="D48" s="211"/>
      <c r="E48" s="251"/>
      <c r="F48" s="250" t="s">
        <v>303</v>
      </c>
      <c r="G48" s="227">
        <v>310</v>
      </c>
      <c r="H48" s="241">
        <v>3</v>
      </c>
      <c r="I48" s="241">
        <v>10</v>
      </c>
      <c r="J48" s="185">
        <v>6730095020</v>
      </c>
      <c r="K48" s="210" t="s">
        <v>302</v>
      </c>
      <c r="L48" s="223">
        <v>85000</v>
      </c>
      <c r="M48" s="209">
        <v>0</v>
      </c>
      <c r="N48" s="209">
        <v>0</v>
      </c>
      <c r="O48" s="222">
        <v>0</v>
      </c>
      <c r="P48" s="182">
        <v>390300</v>
      </c>
      <c r="Q48" s="208">
        <v>390300</v>
      </c>
      <c r="R48" s="208">
        <v>390300</v>
      </c>
      <c r="S48" s="182">
        <v>390300</v>
      </c>
      <c r="T48" s="182">
        <v>390600</v>
      </c>
      <c r="U48" s="179" t="s">
        <v>294</v>
      </c>
    </row>
    <row r="49" spans="1:21" ht="25.5" customHeight="1" x14ac:dyDescent="0.2">
      <c r="A49" s="214"/>
      <c r="B49" s="216"/>
      <c r="C49" s="207" t="s">
        <v>275</v>
      </c>
      <c r="D49" s="206"/>
      <c r="E49" s="206"/>
      <c r="F49" s="205"/>
      <c r="G49" s="258"/>
      <c r="H49" s="226">
        <v>3</v>
      </c>
      <c r="I49" s="226">
        <v>14</v>
      </c>
      <c r="J49" s="225">
        <v>0</v>
      </c>
      <c r="K49" s="224">
        <v>0</v>
      </c>
      <c r="L49" s="257"/>
      <c r="M49" s="256"/>
      <c r="N49" s="256"/>
      <c r="O49" s="255"/>
      <c r="P49" s="170">
        <f>P51</f>
        <v>30000</v>
      </c>
      <c r="Q49" s="171">
        <f>Q51</f>
        <v>0</v>
      </c>
      <c r="R49" s="171">
        <f>R51</f>
        <v>0</v>
      </c>
      <c r="S49" s="170">
        <f>S51</f>
        <v>30000</v>
      </c>
      <c r="T49" s="170">
        <f>T51</f>
        <v>30000</v>
      </c>
      <c r="U49" s="179"/>
    </row>
    <row r="50" spans="1:21" ht="46.5" customHeight="1" x14ac:dyDescent="0.2">
      <c r="A50" s="214"/>
      <c r="B50" s="216"/>
      <c r="C50" s="204"/>
      <c r="D50" s="204"/>
      <c r="E50" s="204"/>
      <c r="F50" s="202" t="s">
        <v>299</v>
      </c>
      <c r="G50" s="258"/>
      <c r="H50" s="226">
        <v>3</v>
      </c>
      <c r="I50" s="226">
        <v>14</v>
      </c>
      <c r="J50" s="225">
        <v>6700000000</v>
      </c>
      <c r="K50" s="224">
        <v>0</v>
      </c>
      <c r="L50" s="257"/>
      <c r="M50" s="256"/>
      <c r="N50" s="256"/>
      <c r="O50" s="255"/>
      <c r="P50" s="170">
        <f>P52</f>
        <v>30000</v>
      </c>
      <c r="Q50" s="171">
        <f>Q52</f>
        <v>0</v>
      </c>
      <c r="R50" s="171">
        <f>R52</f>
        <v>0</v>
      </c>
      <c r="S50" s="170">
        <f>S52</f>
        <v>30000</v>
      </c>
      <c r="T50" s="170">
        <f>T52</f>
        <v>30000</v>
      </c>
      <c r="U50" s="179"/>
    </row>
    <row r="51" spans="1:21" ht="37.5" customHeight="1" x14ac:dyDescent="0.2">
      <c r="A51" s="214"/>
      <c r="B51" s="216"/>
      <c r="C51" s="244"/>
      <c r="D51" s="254"/>
      <c r="E51" s="253"/>
      <c r="F51" s="220" t="s">
        <v>318</v>
      </c>
      <c r="G51" s="187"/>
      <c r="H51" s="186">
        <v>3</v>
      </c>
      <c r="I51" s="186">
        <v>14</v>
      </c>
      <c r="J51" s="185">
        <v>6740000000</v>
      </c>
      <c r="K51" s="210">
        <v>0</v>
      </c>
      <c r="L51" s="209"/>
      <c r="M51" s="209"/>
      <c r="N51" s="209"/>
      <c r="O51" s="209"/>
      <c r="P51" s="182">
        <f>P52</f>
        <v>30000</v>
      </c>
      <c r="Q51" s="208">
        <f>Q52</f>
        <v>0</v>
      </c>
      <c r="R51" s="208">
        <f>R52</f>
        <v>0</v>
      </c>
      <c r="S51" s="182">
        <f>S52</f>
        <v>30000</v>
      </c>
      <c r="T51" s="182">
        <f>T52</f>
        <v>30000</v>
      </c>
      <c r="U51" s="179"/>
    </row>
    <row r="52" spans="1:21" x14ac:dyDescent="0.2">
      <c r="A52" s="214"/>
      <c r="B52" s="216"/>
      <c r="C52" s="244"/>
      <c r="D52" s="254"/>
      <c r="E52" s="253"/>
      <c r="F52" s="220" t="s">
        <v>317</v>
      </c>
      <c r="G52" s="187"/>
      <c r="H52" s="186">
        <v>3</v>
      </c>
      <c r="I52" s="186">
        <v>14</v>
      </c>
      <c r="J52" s="185">
        <v>6740020040</v>
      </c>
      <c r="K52" s="210">
        <v>0</v>
      </c>
      <c r="L52" s="209"/>
      <c r="M52" s="209"/>
      <c r="N52" s="209"/>
      <c r="O52" s="209"/>
      <c r="P52" s="182">
        <f>P53</f>
        <v>30000</v>
      </c>
      <c r="Q52" s="208">
        <f>Q53</f>
        <v>0</v>
      </c>
      <c r="R52" s="208">
        <f>R53</f>
        <v>0</v>
      </c>
      <c r="S52" s="182">
        <f>S53</f>
        <v>30000</v>
      </c>
      <c r="T52" s="182">
        <f>T53</f>
        <v>30000</v>
      </c>
      <c r="U52" s="179"/>
    </row>
    <row r="53" spans="1:21" ht="21.75" customHeight="1" x14ac:dyDescent="0.2">
      <c r="A53" s="214"/>
      <c r="B53" s="216"/>
      <c r="C53" s="244"/>
      <c r="D53" s="254"/>
      <c r="E53" s="253"/>
      <c r="F53" s="250" t="s">
        <v>316</v>
      </c>
      <c r="G53" s="187"/>
      <c r="H53" s="186">
        <v>3</v>
      </c>
      <c r="I53" s="186">
        <v>14</v>
      </c>
      <c r="J53" s="185">
        <v>6740020040</v>
      </c>
      <c r="K53" s="210">
        <v>240</v>
      </c>
      <c r="L53" s="209"/>
      <c r="M53" s="209"/>
      <c r="N53" s="209"/>
      <c r="O53" s="209"/>
      <c r="P53" s="182">
        <v>30000</v>
      </c>
      <c r="Q53" s="208"/>
      <c r="R53" s="208"/>
      <c r="S53" s="182">
        <v>30000</v>
      </c>
      <c r="T53" s="182">
        <v>30000</v>
      </c>
      <c r="U53" s="179"/>
    </row>
    <row r="54" spans="1:21" ht="14.25" customHeight="1" x14ac:dyDescent="0.2">
      <c r="A54" s="214"/>
      <c r="B54" s="252" t="s">
        <v>274</v>
      </c>
      <c r="C54" s="252"/>
      <c r="D54" s="252"/>
      <c r="E54" s="252"/>
      <c r="F54" s="252"/>
      <c r="G54" s="227">
        <v>400</v>
      </c>
      <c r="H54" s="226">
        <v>4</v>
      </c>
      <c r="I54" s="226">
        <v>0</v>
      </c>
      <c r="J54" s="225">
        <v>0</v>
      </c>
      <c r="K54" s="224">
        <v>0</v>
      </c>
      <c r="L54" s="223">
        <v>1405800</v>
      </c>
      <c r="M54" s="209">
        <v>0</v>
      </c>
      <c r="N54" s="209">
        <v>0</v>
      </c>
      <c r="O54" s="222">
        <v>0</v>
      </c>
      <c r="P54" s="170">
        <f>P55</f>
        <v>1183000</v>
      </c>
      <c r="Q54" s="171">
        <f>Q55</f>
        <v>1047000</v>
      </c>
      <c r="R54" s="171">
        <f>R55</f>
        <v>1047000</v>
      </c>
      <c r="S54" s="170">
        <f>S55</f>
        <v>1222000</v>
      </c>
      <c r="T54" s="170">
        <f>T55</f>
        <v>1271000</v>
      </c>
      <c r="U54" s="179" t="s">
        <v>294</v>
      </c>
    </row>
    <row r="55" spans="1:21" ht="14.25" customHeight="1" x14ac:dyDescent="0.2">
      <c r="A55" s="214"/>
      <c r="B55" s="228"/>
      <c r="C55" s="229" t="s">
        <v>273</v>
      </c>
      <c r="D55" s="229"/>
      <c r="E55" s="229"/>
      <c r="F55" s="229"/>
      <c r="G55" s="227">
        <v>409</v>
      </c>
      <c r="H55" s="226">
        <v>4</v>
      </c>
      <c r="I55" s="226">
        <v>9</v>
      </c>
      <c r="J55" s="225">
        <v>0</v>
      </c>
      <c r="K55" s="224">
        <v>0</v>
      </c>
      <c r="L55" s="223">
        <v>1400000</v>
      </c>
      <c r="M55" s="209">
        <v>0</v>
      </c>
      <c r="N55" s="209">
        <v>0</v>
      </c>
      <c r="O55" s="222">
        <v>0</v>
      </c>
      <c r="P55" s="170">
        <f>P57</f>
        <v>1183000</v>
      </c>
      <c r="Q55" s="171">
        <f>Q57</f>
        <v>1047000</v>
      </c>
      <c r="R55" s="171">
        <f>R57</f>
        <v>1047000</v>
      </c>
      <c r="S55" s="170">
        <f>S57</f>
        <v>1222000</v>
      </c>
      <c r="T55" s="170">
        <f>T57</f>
        <v>1271000</v>
      </c>
      <c r="U55" s="179" t="s">
        <v>294</v>
      </c>
    </row>
    <row r="56" spans="1:21" ht="57.75" customHeight="1" x14ac:dyDescent="0.2">
      <c r="A56" s="214"/>
      <c r="B56" s="228"/>
      <c r="C56" s="221"/>
      <c r="D56" s="202"/>
      <c r="E56" s="202"/>
      <c r="F56" s="202" t="s">
        <v>299</v>
      </c>
      <c r="G56" s="227"/>
      <c r="H56" s="226">
        <v>4</v>
      </c>
      <c r="I56" s="226">
        <v>9</v>
      </c>
      <c r="J56" s="225">
        <v>6700000000</v>
      </c>
      <c r="K56" s="224">
        <v>0</v>
      </c>
      <c r="L56" s="223"/>
      <c r="M56" s="209"/>
      <c r="N56" s="209"/>
      <c r="O56" s="222"/>
      <c r="P56" s="170">
        <f>P58</f>
        <v>1183000</v>
      </c>
      <c r="Q56" s="171">
        <f>Q58</f>
        <v>1047000</v>
      </c>
      <c r="R56" s="171">
        <f>R58</f>
        <v>1047000</v>
      </c>
      <c r="S56" s="170">
        <f>S58</f>
        <v>1222000</v>
      </c>
      <c r="T56" s="170">
        <f>T58</f>
        <v>1271000</v>
      </c>
      <c r="U56" s="179"/>
    </row>
    <row r="57" spans="1:21" ht="26.25" customHeight="1" x14ac:dyDescent="0.2">
      <c r="A57" s="214"/>
      <c r="B57" s="216"/>
      <c r="C57" s="221"/>
      <c r="D57" s="215" t="s">
        <v>315</v>
      </c>
      <c r="E57" s="215"/>
      <c r="F57" s="215"/>
      <c r="G57" s="187">
        <v>409</v>
      </c>
      <c r="H57" s="186">
        <v>4</v>
      </c>
      <c r="I57" s="186">
        <v>9</v>
      </c>
      <c r="J57" s="185">
        <v>6750000000</v>
      </c>
      <c r="K57" s="210">
        <v>0</v>
      </c>
      <c r="L57" s="209">
        <v>1400000</v>
      </c>
      <c r="M57" s="209">
        <v>0</v>
      </c>
      <c r="N57" s="209">
        <v>0</v>
      </c>
      <c r="O57" s="209">
        <v>0</v>
      </c>
      <c r="P57" s="182">
        <f>P58</f>
        <v>1183000</v>
      </c>
      <c r="Q57" s="208">
        <f>Q58</f>
        <v>1047000</v>
      </c>
      <c r="R57" s="208">
        <f>R58</f>
        <v>1047000</v>
      </c>
      <c r="S57" s="182">
        <f>S58</f>
        <v>1222000</v>
      </c>
      <c r="T57" s="182">
        <f>T58</f>
        <v>1271000</v>
      </c>
      <c r="U57" s="179" t="s">
        <v>294</v>
      </c>
    </row>
    <row r="58" spans="1:21" ht="28.5" customHeight="1" x14ac:dyDescent="0.2">
      <c r="A58" s="214"/>
      <c r="B58" s="216"/>
      <c r="C58" s="202"/>
      <c r="D58" s="211"/>
      <c r="E58" s="215" t="s">
        <v>314</v>
      </c>
      <c r="F58" s="215"/>
      <c r="G58" s="187">
        <v>409</v>
      </c>
      <c r="H58" s="186">
        <v>4</v>
      </c>
      <c r="I58" s="186">
        <v>9</v>
      </c>
      <c r="J58" s="185">
        <v>6750095280</v>
      </c>
      <c r="K58" s="210">
        <v>0</v>
      </c>
      <c r="L58" s="209">
        <v>900000</v>
      </c>
      <c r="M58" s="209">
        <v>0</v>
      </c>
      <c r="N58" s="209">
        <v>0</v>
      </c>
      <c r="O58" s="209">
        <v>0</v>
      </c>
      <c r="P58" s="182">
        <f>P59</f>
        <v>1183000</v>
      </c>
      <c r="Q58" s="208">
        <f>Q59</f>
        <v>1047000</v>
      </c>
      <c r="R58" s="208">
        <f>R59</f>
        <v>1047000</v>
      </c>
      <c r="S58" s="182">
        <f>S59</f>
        <v>1222000</v>
      </c>
      <c r="T58" s="182">
        <f>T59</f>
        <v>1271000</v>
      </c>
      <c r="U58" s="179" t="s">
        <v>294</v>
      </c>
    </row>
    <row r="59" spans="1:21" ht="21.75" customHeight="1" x14ac:dyDescent="0.2">
      <c r="A59" s="214"/>
      <c r="B59" s="216"/>
      <c r="C59" s="202"/>
      <c r="D59" s="211"/>
      <c r="E59" s="211"/>
      <c r="F59" s="250" t="s">
        <v>303</v>
      </c>
      <c r="G59" s="187">
        <v>409</v>
      </c>
      <c r="H59" s="186">
        <v>4</v>
      </c>
      <c r="I59" s="186">
        <v>9</v>
      </c>
      <c r="J59" s="185">
        <v>6750095280</v>
      </c>
      <c r="K59" s="210" t="s">
        <v>302</v>
      </c>
      <c r="L59" s="209">
        <v>900000</v>
      </c>
      <c r="M59" s="209">
        <v>0</v>
      </c>
      <c r="N59" s="209">
        <v>0</v>
      </c>
      <c r="O59" s="209">
        <v>0</v>
      </c>
      <c r="P59" s="182">
        <v>1183000</v>
      </c>
      <c r="Q59" s="208">
        <v>1047000</v>
      </c>
      <c r="R59" s="208">
        <v>1047000</v>
      </c>
      <c r="S59" s="182">
        <v>1222000</v>
      </c>
      <c r="T59" s="182">
        <v>1271000</v>
      </c>
      <c r="U59" s="179" t="s">
        <v>294</v>
      </c>
    </row>
    <row r="60" spans="1:21" ht="14.25" customHeight="1" x14ac:dyDescent="0.2">
      <c r="A60" s="214"/>
      <c r="B60" s="252" t="s">
        <v>271</v>
      </c>
      <c r="C60" s="252"/>
      <c r="D60" s="252"/>
      <c r="E60" s="252"/>
      <c r="F60" s="252"/>
      <c r="G60" s="227">
        <v>500</v>
      </c>
      <c r="H60" s="226">
        <v>5</v>
      </c>
      <c r="I60" s="226">
        <v>0</v>
      </c>
      <c r="J60" s="225">
        <v>0</v>
      </c>
      <c r="K60" s="224">
        <v>0</v>
      </c>
      <c r="L60" s="223">
        <v>2945500</v>
      </c>
      <c r="M60" s="209">
        <v>0</v>
      </c>
      <c r="N60" s="209">
        <v>0</v>
      </c>
      <c r="O60" s="222">
        <v>0</v>
      </c>
      <c r="P60" s="170">
        <f>P61</f>
        <v>4082375.29</v>
      </c>
      <c r="Q60" s="171" t="e">
        <f>#REF!+Q61</f>
        <v>#REF!</v>
      </c>
      <c r="R60" s="171" t="e">
        <f>#REF!+R61</f>
        <v>#REF!</v>
      </c>
      <c r="S60" s="170">
        <f>S61</f>
        <v>2588910</v>
      </c>
      <c r="T60" s="170">
        <f>T61</f>
        <v>2358008</v>
      </c>
      <c r="U60" s="179" t="s">
        <v>294</v>
      </c>
    </row>
    <row r="61" spans="1:21" ht="14.25" customHeight="1" x14ac:dyDescent="0.2">
      <c r="A61" s="214"/>
      <c r="B61" s="228"/>
      <c r="C61" s="229" t="s">
        <v>268</v>
      </c>
      <c r="D61" s="229"/>
      <c r="E61" s="229"/>
      <c r="F61" s="229"/>
      <c r="G61" s="227">
        <v>503</v>
      </c>
      <c r="H61" s="226">
        <v>5</v>
      </c>
      <c r="I61" s="226">
        <v>3</v>
      </c>
      <c r="J61" s="225">
        <v>0</v>
      </c>
      <c r="K61" s="224">
        <v>0</v>
      </c>
      <c r="L61" s="223">
        <v>2861300</v>
      </c>
      <c r="M61" s="209">
        <v>0</v>
      </c>
      <c r="N61" s="209">
        <v>0</v>
      </c>
      <c r="O61" s="222">
        <v>0</v>
      </c>
      <c r="P61" s="170">
        <f>P62</f>
        <v>4082375.29</v>
      </c>
      <c r="Q61" s="171">
        <f>Q63</f>
        <v>2401400</v>
      </c>
      <c r="R61" s="171">
        <f>R63</f>
        <v>2401400</v>
      </c>
      <c r="S61" s="170">
        <f>S63</f>
        <v>2588910</v>
      </c>
      <c r="T61" s="170">
        <f>T63</f>
        <v>2358008</v>
      </c>
      <c r="U61" s="179" t="s">
        <v>294</v>
      </c>
    </row>
    <row r="62" spans="1:21" ht="56.25" customHeight="1" x14ac:dyDescent="0.2">
      <c r="A62" s="214"/>
      <c r="B62" s="228"/>
      <c r="C62" s="221"/>
      <c r="D62" s="202"/>
      <c r="E62" s="202"/>
      <c r="F62" s="202" t="s">
        <v>299</v>
      </c>
      <c r="G62" s="227"/>
      <c r="H62" s="226">
        <v>5</v>
      </c>
      <c r="I62" s="226">
        <v>3</v>
      </c>
      <c r="J62" s="225">
        <v>6700000000</v>
      </c>
      <c r="K62" s="224">
        <v>0</v>
      </c>
      <c r="L62" s="223"/>
      <c r="M62" s="209"/>
      <c r="N62" s="209"/>
      <c r="O62" s="222"/>
      <c r="P62" s="170">
        <f>P64+P66</f>
        <v>4082375.29</v>
      </c>
      <c r="Q62" s="171">
        <f>Q64</f>
        <v>2401400</v>
      </c>
      <c r="R62" s="171">
        <f>R64</f>
        <v>2401400</v>
      </c>
      <c r="S62" s="170">
        <f>S64</f>
        <v>2588910</v>
      </c>
      <c r="T62" s="170">
        <f>T64</f>
        <v>2358008</v>
      </c>
      <c r="U62" s="179"/>
    </row>
    <row r="63" spans="1:21" ht="27" customHeight="1" x14ac:dyDescent="0.2">
      <c r="A63" s="214"/>
      <c r="B63" s="216"/>
      <c r="C63" s="221"/>
      <c r="D63" s="215" t="s">
        <v>313</v>
      </c>
      <c r="E63" s="215"/>
      <c r="F63" s="215"/>
      <c r="G63" s="187">
        <v>503</v>
      </c>
      <c r="H63" s="186">
        <v>5</v>
      </c>
      <c r="I63" s="186">
        <v>3</v>
      </c>
      <c r="J63" s="185">
        <v>6760000000</v>
      </c>
      <c r="K63" s="210">
        <v>0</v>
      </c>
      <c r="L63" s="209">
        <v>2861300</v>
      </c>
      <c r="M63" s="209">
        <v>0</v>
      </c>
      <c r="N63" s="209">
        <v>0</v>
      </c>
      <c r="O63" s="209">
        <v>0</v>
      </c>
      <c r="P63" s="182">
        <f>P64</f>
        <v>3164365.29</v>
      </c>
      <c r="Q63" s="208">
        <f>Q64</f>
        <v>2401400</v>
      </c>
      <c r="R63" s="208">
        <f>R64</f>
        <v>2401400</v>
      </c>
      <c r="S63" s="182">
        <f>S64</f>
        <v>2588910</v>
      </c>
      <c r="T63" s="182">
        <f>T64</f>
        <v>2358008</v>
      </c>
      <c r="U63" s="179" t="s">
        <v>294</v>
      </c>
    </row>
    <row r="64" spans="1:21" ht="22.5" customHeight="1" x14ac:dyDescent="0.2">
      <c r="A64" s="214"/>
      <c r="B64" s="216"/>
      <c r="C64" s="202"/>
      <c r="D64" s="211"/>
      <c r="E64" s="215" t="s">
        <v>312</v>
      </c>
      <c r="F64" s="215"/>
      <c r="G64" s="187">
        <v>503</v>
      </c>
      <c r="H64" s="186">
        <v>5</v>
      </c>
      <c r="I64" s="186">
        <v>3</v>
      </c>
      <c r="J64" s="185">
        <v>6760095310</v>
      </c>
      <c r="K64" s="210">
        <v>0</v>
      </c>
      <c r="L64" s="209">
        <v>2861300</v>
      </c>
      <c r="M64" s="209">
        <v>0</v>
      </c>
      <c r="N64" s="209">
        <v>0</v>
      </c>
      <c r="O64" s="209">
        <v>0</v>
      </c>
      <c r="P64" s="182">
        <f>P65</f>
        <v>3164365.29</v>
      </c>
      <c r="Q64" s="208">
        <f>Q65</f>
        <v>2401400</v>
      </c>
      <c r="R64" s="208">
        <f>R65</f>
        <v>2401400</v>
      </c>
      <c r="S64" s="182">
        <f>S65</f>
        <v>2588910</v>
      </c>
      <c r="T64" s="182">
        <f>T65</f>
        <v>2358008</v>
      </c>
      <c r="U64" s="179" t="s">
        <v>294</v>
      </c>
    </row>
    <row r="65" spans="1:21" ht="21.75" customHeight="1" x14ac:dyDescent="0.2">
      <c r="A65" s="214"/>
      <c r="B65" s="216"/>
      <c r="C65" s="202"/>
      <c r="D65" s="211"/>
      <c r="E65" s="251"/>
      <c r="F65" s="250" t="s">
        <v>303</v>
      </c>
      <c r="G65" s="227">
        <v>503</v>
      </c>
      <c r="H65" s="241">
        <v>5</v>
      </c>
      <c r="I65" s="241">
        <v>3</v>
      </c>
      <c r="J65" s="219">
        <v>6760095310</v>
      </c>
      <c r="K65" s="210" t="s">
        <v>302</v>
      </c>
      <c r="L65" s="223">
        <v>2861300</v>
      </c>
      <c r="M65" s="209">
        <v>0</v>
      </c>
      <c r="N65" s="209">
        <v>0</v>
      </c>
      <c r="O65" s="222">
        <v>0</v>
      </c>
      <c r="P65" s="182">
        <v>3164365.29</v>
      </c>
      <c r="Q65" s="208">
        <v>2401400</v>
      </c>
      <c r="R65" s="208">
        <v>2401400</v>
      </c>
      <c r="S65" s="182">
        <v>2588910</v>
      </c>
      <c r="T65" s="182">
        <v>2358008</v>
      </c>
      <c r="U65" s="179" t="s">
        <v>294</v>
      </c>
    </row>
    <row r="66" spans="1:21" ht="21.75" customHeight="1" x14ac:dyDescent="0.2">
      <c r="A66" s="214"/>
      <c r="B66" s="216"/>
      <c r="C66" s="244"/>
      <c r="D66" s="249" t="s">
        <v>311</v>
      </c>
      <c r="E66" s="248"/>
      <c r="F66" s="247"/>
      <c r="G66" s="227"/>
      <c r="H66" s="241">
        <v>5</v>
      </c>
      <c r="I66" s="241">
        <v>3</v>
      </c>
      <c r="J66" s="246">
        <v>6790000000</v>
      </c>
      <c r="K66" s="210">
        <v>0</v>
      </c>
      <c r="L66" s="223"/>
      <c r="M66" s="209"/>
      <c r="N66" s="209"/>
      <c r="O66" s="222"/>
      <c r="P66" s="182">
        <f>P67</f>
        <v>918010</v>
      </c>
      <c r="Q66" s="239"/>
      <c r="R66" s="239"/>
      <c r="S66" s="182">
        <v>0</v>
      </c>
      <c r="T66" s="182">
        <v>0</v>
      </c>
      <c r="U66" s="179"/>
    </row>
    <row r="67" spans="1:21" ht="21.75" customHeight="1" x14ac:dyDescent="0.2">
      <c r="A67" s="214"/>
      <c r="B67" s="216"/>
      <c r="C67" s="244"/>
      <c r="D67" s="245"/>
      <c r="E67" s="243"/>
      <c r="F67" s="242" t="s">
        <v>310</v>
      </c>
      <c r="G67" s="227"/>
      <c r="H67" s="241">
        <v>5</v>
      </c>
      <c r="I67" s="241">
        <v>3</v>
      </c>
      <c r="J67" s="240" t="s">
        <v>309</v>
      </c>
      <c r="K67" s="210">
        <v>0</v>
      </c>
      <c r="L67" s="223"/>
      <c r="M67" s="209"/>
      <c r="N67" s="209"/>
      <c r="O67" s="222"/>
      <c r="P67" s="182">
        <f>P68</f>
        <v>918010</v>
      </c>
      <c r="Q67" s="239"/>
      <c r="R67" s="239"/>
      <c r="S67" s="182">
        <v>0</v>
      </c>
      <c r="T67" s="182">
        <v>0</v>
      </c>
      <c r="U67" s="179"/>
    </row>
    <row r="68" spans="1:21" ht="21.75" customHeight="1" x14ac:dyDescent="0.2">
      <c r="A68" s="214"/>
      <c r="B68" s="216"/>
      <c r="C68" s="244"/>
      <c r="D68" s="243"/>
      <c r="E68" s="243"/>
      <c r="F68" s="242" t="s">
        <v>303</v>
      </c>
      <c r="G68" s="227"/>
      <c r="H68" s="241">
        <v>5</v>
      </c>
      <c r="I68" s="241">
        <v>3</v>
      </c>
      <c r="J68" s="240" t="s">
        <v>308</v>
      </c>
      <c r="K68" s="210">
        <v>240</v>
      </c>
      <c r="L68" s="223"/>
      <c r="M68" s="209"/>
      <c r="N68" s="209"/>
      <c r="O68" s="222"/>
      <c r="P68" s="182">
        <v>918010</v>
      </c>
      <c r="Q68" s="239"/>
      <c r="R68" s="239"/>
      <c r="S68" s="182">
        <v>0</v>
      </c>
      <c r="T68" s="182">
        <v>0</v>
      </c>
      <c r="U68" s="179"/>
    </row>
    <row r="69" spans="1:21" ht="14.25" customHeight="1" x14ac:dyDescent="0.2">
      <c r="A69" s="214"/>
      <c r="B69" s="238" t="s">
        <v>267</v>
      </c>
      <c r="C69" s="238"/>
      <c r="D69" s="238"/>
      <c r="E69" s="238"/>
      <c r="F69" s="238"/>
      <c r="G69" s="237">
        <v>800</v>
      </c>
      <c r="H69" s="236">
        <v>8</v>
      </c>
      <c r="I69" s="236">
        <v>0</v>
      </c>
      <c r="J69" s="235">
        <v>0</v>
      </c>
      <c r="K69" s="234">
        <v>0</v>
      </c>
      <c r="L69" s="233">
        <v>3431800</v>
      </c>
      <c r="M69" s="232">
        <v>0</v>
      </c>
      <c r="N69" s="232">
        <v>0</v>
      </c>
      <c r="O69" s="231">
        <v>0</v>
      </c>
      <c r="P69" s="170">
        <f>P70</f>
        <v>2737609.76</v>
      </c>
      <c r="Q69" s="230" t="e">
        <f>Q70</f>
        <v>#REF!</v>
      </c>
      <c r="R69" s="230" t="e">
        <f>R70</f>
        <v>#REF!</v>
      </c>
      <c r="S69" s="170">
        <f>S70</f>
        <v>2740500</v>
      </c>
      <c r="T69" s="170">
        <f>T70</f>
        <v>2760500</v>
      </c>
      <c r="U69" s="179" t="s">
        <v>294</v>
      </c>
    </row>
    <row r="70" spans="1:21" ht="14.25" customHeight="1" x14ac:dyDescent="0.2">
      <c r="A70" s="214"/>
      <c r="B70" s="228"/>
      <c r="C70" s="229" t="s">
        <v>307</v>
      </c>
      <c r="D70" s="229"/>
      <c r="E70" s="229"/>
      <c r="F70" s="229"/>
      <c r="G70" s="227">
        <v>801</v>
      </c>
      <c r="H70" s="226">
        <v>8</v>
      </c>
      <c r="I70" s="226">
        <v>1</v>
      </c>
      <c r="J70" s="225">
        <v>0</v>
      </c>
      <c r="K70" s="224">
        <v>0</v>
      </c>
      <c r="L70" s="223">
        <v>3431800</v>
      </c>
      <c r="M70" s="209">
        <v>0</v>
      </c>
      <c r="N70" s="209">
        <v>0</v>
      </c>
      <c r="O70" s="222">
        <v>0</v>
      </c>
      <c r="P70" s="170">
        <f>P72</f>
        <v>2737609.76</v>
      </c>
      <c r="Q70" s="171" t="e">
        <f>Q72</f>
        <v>#REF!</v>
      </c>
      <c r="R70" s="171" t="e">
        <f>R72</f>
        <v>#REF!</v>
      </c>
      <c r="S70" s="170">
        <f>S72</f>
        <v>2740500</v>
      </c>
      <c r="T70" s="170">
        <f>T72</f>
        <v>2760500</v>
      </c>
      <c r="U70" s="179" t="s">
        <v>294</v>
      </c>
    </row>
    <row r="71" spans="1:21" ht="54.75" customHeight="1" x14ac:dyDescent="0.2">
      <c r="A71" s="214"/>
      <c r="B71" s="228"/>
      <c r="C71" s="221"/>
      <c r="D71" s="202"/>
      <c r="E71" s="202"/>
      <c r="F71" s="202" t="s">
        <v>299</v>
      </c>
      <c r="G71" s="227"/>
      <c r="H71" s="226">
        <v>8</v>
      </c>
      <c r="I71" s="226">
        <v>1</v>
      </c>
      <c r="J71" s="225">
        <v>6700000000</v>
      </c>
      <c r="K71" s="224">
        <v>0</v>
      </c>
      <c r="L71" s="223"/>
      <c r="M71" s="209"/>
      <c r="N71" s="209"/>
      <c r="O71" s="222"/>
      <c r="P71" s="170">
        <f>P72</f>
        <v>2737609.76</v>
      </c>
      <c r="Q71" s="171">
        <f>Q75</f>
        <v>570000</v>
      </c>
      <c r="R71" s="171">
        <f>R75</f>
        <v>570000</v>
      </c>
      <c r="S71" s="170">
        <f>S72</f>
        <v>2740500</v>
      </c>
      <c r="T71" s="170">
        <f>T72</f>
        <v>2760500</v>
      </c>
      <c r="U71" s="179"/>
    </row>
    <row r="72" spans="1:21" ht="29.25" customHeight="1" x14ac:dyDescent="0.2">
      <c r="A72" s="214"/>
      <c r="B72" s="216"/>
      <c r="C72" s="221"/>
      <c r="D72" s="215" t="s">
        <v>306</v>
      </c>
      <c r="E72" s="215"/>
      <c r="F72" s="215"/>
      <c r="G72" s="187">
        <v>801</v>
      </c>
      <c r="H72" s="186">
        <v>8</v>
      </c>
      <c r="I72" s="186">
        <v>1</v>
      </c>
      <c r="J72" s="185">
        <v>6770000000</v>
      </c>
      <c r="K72" s="210">
        <v>0</v>
      </c>
      <c r="L72" s="209">
        <v>606000</v>
      </c>
      <c r="M72" s="209">
        <v>0</v>
      </c>
      <c r="N72" s="209">
        <v>0</v>
      </c>
      <c r="O72" s="209">
        <v>0</v>
      </c>
      <c r="P72" s="182">
        <f>P74+P76</f>
        <v>2737609.76</v>
      </c>
      <c r="Q72" s="208" t="e">
        <f>Q75+#REF!</f>
        <v>#REF!</v>
      </c>
      <c r="R72" s="208" t="e">
        <f>R75+#REF!</f>
        <v>#REF!</v>
      </c>
      <c r="S72" s="182">
        <f>S75+S73</f>
        <v>2740500</v>
      </c>
      <c r="T72" s="182">
        <f>T73+T75</f>
        <v>2760500</v>
      </c>
      <c r="U72" s="179" t="s">
        <v>294</v>
      </c>
    </row>
    <row r="73" spans="1:21" ht="48" customHeight="1" x14ac:dyDescent="0.2">
      <c r="A73" s="214"/>
      <c r="B73" s="216"/>
      <c r="C73" s="221"/>
      <c r="D73" s="211"/>
      <c r="E73" s="211"/>
      <c r="F73" s="215" t="s">
        <v>305</v>
      </c>
      <c r="G73" s="215"/>
      <c r="H73" s="186">
        <v>8</v>
      </c>
      <c r="I73" s="186">
        <v>1</v>
      </c>
      <c r="J73" s="185">
        <v>6770075080</v>
      </c>
      <c r="K73" s="210">
        <v>0</v>
      </c>
      <c r="L73" s="209"/>
      <c r="M73" s="209"/>
      <c r="N73" s="209"/>
      <c r="O73" s="209"/>
      <c r="P73" s="182">
        <f>P74</f>
        <v>2120500</v>
      </c>
      <c r="Q73" s="208"/>
      <c r="R73" s="208"/>
      <c r="S73" s="182">
        <f>S74</f>
        <v>2120500</v>
      </c>
      <c r="T73" s="182">
        <f>T74</f>
        <v>2120500</v>
      </c>
      <c r="U73" s="179"/>
    </row>
    <row r="74" spans="1:21" x14ac:dyDescent="0.2">
      <c r="A74" s="214"/>
      <c r="B74" s="216"/>
      <c r="C74" s="221"/>
      <c r="D74" s="211"/>
      <c r="E74" s="211"/>
      <c r="F74" s="220" t="s">
        <v>146</v>
      </c>
      <c r="G74" s="211"/>
      <c r="H74" s="186">
        <v>8</v>
      </c>
      <c r="I74" s="186">
        <v>1</v>
      </c>
      <c r="J74" s="219">
        <v>6770075080</v>
      </c>
      <c r="K74" s="218">
        <v>540</v>
      </c>
      <c r="L74" s="218"/>
      <c r="M74" s="218"/>
      <c r="N74" s="218"/>
      <c r="O74" s="218"/>
      <c r="P74" s="180">
        <v>2120500</v>
      </c>
      <c r="Q74" s="217">
        <v>2009200</v>
      </c>
      <c r="R74" s="217">
        <v>2009200</v>
      </c>
      <c r="S74" s="180">
        <v>2120500</v>
      </c>
      <c r="T74" s="180">
        <v>2120500</v>
      </c>
      <c r="U74" s="179"/>
    </row>
    <row r="75" spans="1:21" ht="40.5" customHeight="1" x14ac:dyDescent="0.2">
      <c r="A75" s="214"/>
      <c r="B75" s="216"/>
      <c r="C75" s="202"/>
      <c r="D75" s="211"/>
      <c r="E75" s="215" t="s">
        <v>304</v>
      </c>
      <c r="F75" s="215"/>
      <c r="G75" s="187">
        <v>801</v>
      </c>
      <c r="H75" s="186">
        <v>8</v>
      </c>
      <c r="I75" s="186">
        <v>1</v>
      </c>
      <c r="J75" s="185">
        <v>6770095220</v>
      </c>
      <c r="K75" s="210">
        <v>0</v>
      </c>
      <c r="L75" s="209">
        <v>606000</v>
      </c>
      <c r="M75" s="209">
        <v>0</v>
      </c>
      <c r="N75" s="209">
        <v>0</v>
      </c>
      <c r="O75" s="209">
        <v>0</v>
      </c>
      <c r="P75" s="182">
        <f>P76</f>
        <v>617109.76000000001</v>
      </c>
      <c r="Q75" s="208">
        <f>Q76</f>
        <v>570000</v>
      </c>
      <c r="R75" s="208">
        <f>R76</f>
        <v>570000</v>
      </c>
      <c r="S75" s="182">
        <f>S76</f>
        <v>620000</v>
      </c>
      <c r="T75" s="182">
        <f>T76</f>
        <v>640000</v>
      </c>
      <c r="U75" s="179" t="s">
        <v>294</v>
      </c>
    </row>
    <row r="76" spans="1:21" ht="26.25" customHeight="1" x14ac:dyDescent="0.2">
      <c r="A76" s="214"/>
      <c r="B76" s="213"/>
      <c r="C76" s="212"/>
      <c r="D76" s="211"/>
      <c r="E76" s="211"/>
      <c r="F76" s="211" t="s">
        <v>303</v>
      </c>
      <c r="G76" s="187"/>
      <c r="H76" s="186">
        <v>8</v>
      </c>
      <c r="I76" s="186">
        <v>1</v>
      </c>
      <c r="J76" s="185">
        <v>6770095220</v>
      </c>
      <c r="K76" s="210" t="s">
        <v>302</v>
      </c>
      <c r="L76" s="209">
        <v>606000</v>
      </c>
      <c r="M76" s="209">
        <v>0</v>
      </c>
      <c r="N76" s="209">
        <v>0</v>
      </c>
      <c r="O76" s="209">
        <v>0</v>
      </c>
      <c r="P76" s="182">
        <v>617109.76000000001</v>
      </c>
      <c r="Q76" s="208">
        <v>570000</v>
      </c>
      <c r="R76" s="208">
        <v>570000</v>
      </c>
      <c r="S76" s="182">
        <v>620000</v>
      </c>
      <c r="T76" s="182">
        <v>640000</v>
      </c>
      <c r="U76" s="179"/>
    </row>
    <row r="77" spans="1:21" ht="17.25" customHeight="1" x14ac:dyDescent="0.2">
      <c r="A77" s="191"/>
      <c r="B77" s="207" t="s">
        <v>301</v>
      </c>
      <c r="C77" s="206"/>
      <c r="D77" s="206"/>
      <c r="E77" s="206"/>
      <c r="F77" s="205"/>
      <c r="G77" s="197"/>
      <c r="H77" s="196">
        <v>10</v>
      </c>
      <c r="I77" s="196">
        <v>0</v>
      </c>
      <c r="J77" s="201">
        <v>0</v>
      </c>
      <c r="K77" s="194">
        <v>0</v>
      </c>
      <c r="L77" s="183"/>
      <c r="M77" s="183"/>
      <c r="N77" s="183"/>
      <c r="O77" s="183"/>
      <c r="P77" s="192">
        <f>P78</f>
        <v>175200</v>
      </c>
      <c r="Q77" s="193" t="e">
        <f>#REF!</f>
        <v>#REF!</v>
      </c>
      <c r="R77" s="193" t="e">
        <f>#REF!</f>
        <v>#REF!</v>
      </c>
      <c r="S77" s="192">
        <f>S78</f>
        <v>180000</v>
      </c>
      <c r="T77" s="192">
        <f>T78</f>
        <v>182000</v>
      </c>
      <c r="U77" s="179"/>
    </row>
    <row r="78" spans="1:21" ht="17.25" customHeight="1" x14ac:dyDescent="0.2">
      <c r="A78" s="191"/>
      <c r="B78" s="190"/>
      <c r="C78" s="204"/>
      <c r="D78" s="204"/>
      <c r="E78" s="204"/>
      <c r="F78" s="203" t="s">
        <v>300</v>
      </c>
      <c r="G78" s="197"/>
      <c r="H78" s="196">
        <v>10</v>
      </c>
      <c r="I78" s="196">
        <v>1</v>
      </c>
      <c r="J78" s="201">
        <v>0</v>
      </c>
      <c r="K78" s="194">
        <v>0</v>
      </c>
      <c r="L78" s="183"/>
      <c r="M78" s="183"/>
      <c r="N78" s="183"/>
      <c r="O78" s="183"/>
      <c r="P78" s="170">
        <f>P79</f>
        <v>175200</v>
      </c>
      <c r="Q78" s="193"/>
      <c r="R78" s="193"/>
      <c r="S78" s="192">
        <f>S79</f>
        <v>180000</v>
      </c>
      <c r="T78" s="192">
        <f>T79</f>
        <v>182000</v>
      </c>
      <c r="U78" s="179"/>
    </row>
    <row r="79" spans="1:21" ht="45.75" customHeight="1" x14ac:dyDescent="0.2">
      <c r="A79" s="191"/>
      <c r="B79" s="190"/>
      <c r="C79" s="190"/>
      <c r="D79" s="190"/>
      <c r="E79" s="190"/>
      <c r="F79" s="202" t="s">
        <v>299</v>
      </c>
      <c r="G79" s="197"/>
      <c r="H79" s="196">
        <v>10</v>
      </c>
      <c r="I79" s="196">
        <v>1</v>
      </c>
      <c r="J79" s="201">
        <v>6700000000</v>
      </c>
      <c r="K79" s="194">
        <v>0</v>
      </c>
      <c r="L79" s="183"/>
      <c r="M79" s="183"/>
      <c r="N79" s="183"/>
      <c r="O79" s="183"/>
      <c r="P79" s="170">
        <f>P80</f>
        <v>175200</v>
      </c>
      <c r="Q79" s="193"/>
      <c r="R79" s="193"/>
      <c r="S79" s="192">
        <f>S80</f>
        <v>180000</v>
      </c>
      <c r="T79" s="192">
        <f>T80</f>
        <v>182000</v>
      </c>
      <c r="U79" s="179"/>
    </row>
    <row r="80" spans="1:21" ht="39.75" customHeight="1" x14ac:dyDescent="0.2">
      <c r="A80" s="191"/>
      <c r="B80" s="190"/>
      <c r="C80" s="190"/>
      <c r="D80" s="200" t="s">
        <v>298</v>
      </c>
      <c r="E80" s="199"/>
      <c r="F80" s="198"/>
      <c r="G80" s="197"/>
      <c r="H80" s="196">
        <v>10</v>
      </c>
      <c r="I80" s="196">
        <v>1</v>
      </c>
      <c r="J80" s="195">
        <v>6710000000</v>
      </c>
      <c r="K80" s="194">
        <v>0</v>
      </c>
      <c r="L80" s="183"/>
      <c r="M80" s="183"/>
      <c r="N80" s="183"/>
      <c r="O80" s="183"/>
      <c r="P80" s="170">
        <f>P81</f>
        <v>175200</v>
      </c>
      <c r="Q80" s="193"/>
      <c r="R80" s="193"/>
      <c r="S80" s="192">
        <f>S81</f>
        <v>180000</v>
      </c>
      <c r="T80" s="192">
        <f>T81</f>
        <v>182000</v>
      </c>
      <c r="U80" s="179"/>
    </row>
    <row r="81" spans="1:21" ht="26.25" customHeight="1" x14ac:dyDescent="0.2">
      <c r="A81" s="191"/>
      <c r="B81" s="190"/>
      <c r="C81" s="189"/>
      <c r="D81" s="189"/>
      <c r="E81" s="189"/>
      <c r="F81" s="188" t="s">
        <v>297</v>
      </c>
      <c r="G81" s="187"/>
      <c r="H81" s="186">
        <v>10</v>
      </c>
      <c r="I81" s="186">
        <v>1</v>
      </c>
      <c r="J81" s="185">
        <v>6710025050</v>
      </c>
      <c r="K81" s="184">
        <v>0</v>
      </c>
      <c r="L81" s="183"/>
      <c r="M81" s="183"/>
      <c r="N81" s="183"/>
      <c r="O81" s="183"/>
      <c r="P81" s="182">
        <f>P82</f>
        <v>175200</v>
      </c>
      <c r="Q81" s="181"/>
      <c r="R81" s="181"/>
      <c r="S81" s="180">
        <f>S82</f>
        <v>180000</v>
      </c>
      <c r="T81" s="180">
        <f>T82</f>
        <v>182000</v>
      </c>
      <c r="U81" s="179"/>
    </row>
    <row r="82" spans="1:21" ht="14.25" customHeight="1" x14ac:dyDescent="0.2">
      <c r="A82" s="191"/>
      <c r="B82" s="190"/>
      <c r="C82" s="189"/>
      <c r="D82" s="189"/>
      <c r="E82" s="189"/>
      <c r="F82" s="188" t="s">
        <v>296</v>
      </c>
      <c r="G82" s="187"/>
      <c r="H82" s="186">
        <v>10</v>
      </c>
      <c r="I82" s="186">
        <v>1</v>
      </c>
      <c r="J82" s="185">
        <v>6710025050</v>
      </c>
      <c r="K82" s="184">
        <v>310</v>
      </c>
      <c r="L82" s="183"/>
      <c r="M82" s="183"/>
      <c r="N82" s="183"/>
      <c r="O82" s="183"/>
      <c r="P82" s="182">
        <v>175200</v>
      </c>
      <c r="Q82" s="181"/>
      <c r="R82" s="181"/>
      <c r="S82" s="180">
        <v>180000</v>
      </c>
      <c r="T82" s="180">
        <v>182000</v>
      </c>
      <c r="U82" s="179"/>
    </row>
    <row r="83" spans="1:21" ht="15" customHeight="1" x14ac:dyDescent="0.2">
      <c r="A83" s="178"/>
      <c r="B83" s="177" t="s">
        <v>295</v>
      </c>
      <c r="C83" s="176"/>
      <c r="D83" s="176"/>
      <c r="E83" s="176"/>
      <c r="F83" s="175"/>
      <c r="G83" s="174">
        <v>0</v>
      </c>
      <c r="H83" s="174"/>
      <c r="I83" s="174"/>
      <c r="J83" s="173"/>
      <c r="K83" s="172"/>
      <c r="L83" s="171">
        <v>10851700</v>
      </c>
      <c r="M83" s="171">
        <v>0</v>
      </c>
      <c r="N83" s="171">
        <v>0</v>
      </c>
      <c r="O83" s="171">
        <v>0</v>
      </c>
      <c r="P83" s="170">
        <f>P9+P36+P43+P54+P60+P69+P77</f>
        <v>12783000</v>
      </c>
      <c r="Q83" s="171" t="e">
        <f>Q9+Q36+Q43+Q54+Q60+Q69+Q77</f>
        <v>#REF!</v>
      </c>
      <c r="R83" s="171" t="e">
        <f>R9+R36+R43+R54+R60+R69+R77</f>
        <v>#REF!</v>
      </c>
      <c r="S83" s="170">
        <f>S9+S36+S43+S54+S60+S69+S77</f>
        <v>11397900</v>
      </c>
      <c r="T83" s="170">
        <f>T9+T36+T43+T54+T60+T69+T77</f>
        <v>11251900</v>
      </c>
      <c r="U83" s="169" t="s">
        <v>294</v>
      </c>
    </row>
  </sheetData>
  <mergeCells count="44">
    <mergeCell ref="E47:F47"/>
    <mergeCell ref="C49:F49"/>
    <mergeCell ref="B24:F24"/>
    <mergeCell ref="B43:F43"/>
    <mergeCell ref="D17:F17"/>
    <mergeCell ref="C32:F32"/>
    <mergeCell ref="D57:F57"/>
    <mergeCell ref="D63:F63"/>
    <mergeCell ref="C61:F61"/>
    <mergeCell ref="B60:F60"/>
    <mergeCell ref="E58:F58"/>
    <mergeCell ref="C55:F55"/>
    <mergeCell ref="B54:F54"/>
    <mergeCell ref="C44:F44"/>
    <mergeCell ref="D46:F46"/>
    <mergeCell ref="C23:F23"/>
    <mergeCell ref="I3:T3"/>
    <mergeCell ref="B9:F9"/>
    <mergeCell ref="I1:K1"/>
    <mergeCell ref="S5:T5"/>
    <mergeCell ref="I4:P4"/>
    <mergeCell ref="B8:F8"/>
    <mergeCell ref="A6:T6"/>
    <mergeCell ref="D12:F12"/>
    <mergeCell ref="D80:F80"/>
    <mergeCell ref="E18:F18"/>
    <mergeCell ref="E40:F40"/>
    <mergeCell ref="E13:F13"/>
    <mergeCell ref="C15:F15"/>
    <mergeCell ref="C37:F37"/>
    <mergeCell ref="D39:F39"/>
    <mergeCell ref="B36:F36"/>
    <mergeCell ref="D25:F25"/>
    <mergeCell ref="C28:F28"/>
    <mergeCell ref="C10:F10"/>
    <mergeCell ref="B83:F83"/>
    <mergeCell ref="B77:F77"/>
    <mergeCell ref="E64:F64"/>
    <mergeCell ref="E75:F75"/>
    <mergeCell ref="F73:G73"/>
    <mergeCell ref="B69:F69"/>
    <mergeCell ref="D72:F72"/>
    <mergeCell ref="C70:F70"/>
    <mergeCell ref="D66:F66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workbookViewId="0"/>
  </sheetViews>
  <sheetFormatPr defaultRowHeight="12.75" x14ac:dyDescent="0.2"/>
  <cols>
    <col min="13" max="13" width="12.42578125" customWidth="1"/>
    <col min="15" max="17" width="15.7109375" customWidth="1"/>
  </cols>
  <sheetData>
    <row r="1" spans="1:17" ht="18.75" x14ac:dyDescent="0.3">
      <c r="A1" s="402"/>
      <c r="B1" s="402"/>
      <c r="C1" s="402"/>
      <c r="D1" s="402"/>
      <c r="E1" s="402"/>
      <c r="F1" s="402"/>
      <c r="G1" s="402"/>
      <c r="H1" s="402"/>
      <c r="I1" s="395"/>
      <c r="J1" s="401"/>
      <c r="K1" s="401"/>
      <c r="L1" s="401"/>
      <c r="M1" s="399" t="s">
        <v>354</v>
      </c>
      <c r="N1" s="398"/>
      <c r="O1" s="396"/>
      <c r="P1" s="396"/>
      <c r="Q1" s="380"/>
    </row>
    <row r="2" spans="1:17" ht="18.75" x14ac:dyDescent="0.3">
      <c r="A2" s="395"/>
      <c r="B2" s="395"/>
      <c r="C2" s="395"/>
      <c r="D2" s="395"/>
      <c r="E2" s="395"/>
      <c r="F2" s="395"/>
      <c r="G2" s="395"/>
      <c r="H2" s="395"/>
      <c r="I2" s="395"/>
      <c r="J2" s="400"/>
      <c r="K2" s="400"/>
      <c r="L2" s="400"/>
      <c r="M2" s="399" t="s">
        <v>355</v>
      </c>
      <c r="N2" s="398"/>
      <c r="O2" s="396"/>
      <c r="P2" s="396"/>
      <c r="Q2" s="380"/>
    </row>
    <row r="3" spans="1:17" ht="18.75" x14ac:dyDescent="0.3">
      <c r="A3" s="395"/>
      <c r="B3" s="395"/>
      <c r="C3" s="395"/>
      <c r="D3" s="395"/>
      <c r="E3" s="395"/>
      <c r="F3" s="395"/>
      <c r="G3" s="395"/>
      <c r="H3" s="395"/>
      <c r="I3" s="395"/>
      <c r="J3" s="400"/>
      <c r="K3" s="400"/>
      <c r="L3" s="400"/>
      <c r="M3" s="399" t="s">
        <v>356</v>
      </c>
      <c r="N3" s="398"/>
      <c r="O3" s="397"/>
      <c r="P3" s="396"/>
      <c r="Q3" s="380"/>
    </row>
    <row r="4" spans="1:17" x14ac:dyDescent="0.2">
      <c r="A4" s="432" t="s">
        <v>357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</row>
    <row r="5" spans="1:17" x14ac:dyDescent="0.2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</row>
    <row r="6" spans="1:17" ht="19.5" thickBot="1" x14ac:dyDescent="0.3">
      <c r="A6" s="395" t="s">
        <v>294</v>
      </c>
      <c r="B6" s="395"/>
      <c r="C6" s="395"/>
      <c r="D6" s="395"/>
      <c r="E6" s="395"/>
      <c r="F6" s="395"/>
      <c r="G6" s="395"/>
      <c r="H6" s="395"/>
      <c r="I6" s="395"/>
      <c r="J6" s="394"/>
      <c r="K6" s="394"/>
      <c r="L6" s="394"/>
      <c r="M6" s="393"/>
      <c r="N6" s="393"/>
      <c r="O6" s="392"/>
      <c r="P6" s="392"/>
      <c r="Q6" s="419" t="s">
        <v>2</v>
      </c>
    </row>
    <row r="7" spans="1:17" ht="15" thickBot="1" x14ac:dyDescent="0.25">
      <c r="A7" s="436" t="s">
        <v>44</v>
      </c>
      <c r="B7" s="437"/>
      <c r="C7" s="437"/>
      <c r="D7" s="437"/>
      <c r="E7" s="437"/>
      <c r="F7" s="437"/>
      <c r="G7" s="437"/>
      <c r="H7" s="437"/>
      <c r="I7" s="437"/>
      <c r="J7" s="391" t="s">
        <v>358</v>
      </c>
      <c r="K7" s="391" t="s">
        <v>288</v>
      </c>
      <c r="L7" s="391" t="s">
        <v>350</v>
      </c>
      <c r="M7" s="391" t="s">
        <v>359</v>
      </c>
      <c r="N7" s="391" t="s">
        <v>360</v>
      </c>
      <c r="O7" s="391">
        <v>2021</v>
      </c>
      <c r="P7" s="391">
        <v>2022</v>
      </c>
      <c r="Q7" s="390">
        <v>2023</v>
      </c>
    </row>
    <row r="8" spans="1:17" ht="14.25" x14ac:dyDescent="0.2">
      <c r="A8" s="441" t="s">
        <v>361</v>
      </c>
      <c r="B8" s="442"/>
      <c r="C8" s="442"/>
      <c r="D8" s="442"/>
      <c r="E8" s="442"/>
      <c r="F8" s="442"/>
      <c r="G8" s="442"/>
      <c r="H8" s="442"/>
      <c r="I8" s="442"/>
      <c r="J8" s="389">
        <v>137</v>
      </c>
      <c r="K8" s="388">
        <v>0</v>
      </c>
      <c r="L8" s="388">
        <v>0</v>
      </c>
      <c r="M8" s="387">
        <v>0</v>
      </c>
      <c r="N8" s="386">
        <v>0</v>
      </c>
      <c r="O8" s="385">
        <v>12793000</v>
      </c>
      <c r="P8" s="385">
        <v>11397900</v>
      </c>
      <c r="Q8" s="384">
        <v>11251900</v>
      </c>
    </row>
    <row r="9" spans="1:17" ht="14.25" x14ac:dyDescent="0.2">
      <c r="A9" s="438" t="s">
        <v>343</v>
      </c>
      <c r="B9" s="439"/>
      <c r="C9" s="439"/>
      <c r="D9" s="439"/>
      <c r="E9" s="439"/>
      <c r="F9" s="439"/>
      <c r="G9" s="439"/>
      <c r="H9" s="439"/>
      <c r="I9" s="439"/>
      <c r="J9" s="335">
        <v>137</v>
      </c>
      <c r="K9" s="334">
        <v>1</v>
      </c>
      <c r="L9" s="334">
        <v>0</v>
      </c>
      <c r="M9" s="333">
        <v>0</v>
      </c>
      <c r="N9" s="332">
        <v>0</v>
      </c>
      <c r="O9" s="331">
        <v>3929614.95</v>
      </c>
      <c r="P9" s="331">
        <v>3988590</v>
      </c>
      <c r="Q9" s="330">
        <v>3991992</v>
      </c>
    </row>
    <row r="10" spans="1:17" ht="14.25" x14ac:dyDescent="0.2">
      <c r="A10" s="344"/>
      <c r="B10" s="343"/>
      <c r="C10" s="426" t="s">
        <v>342</v>
      </c>
      <c r="D10" s="426"/>
      <c r="E10" s="426"/>
      <c r="F10" s="426"/>
      <c r="G10" s="426"/>
      <c r="H10" s="426"/>
      <c r="I10" s="426"/>
      <c r="J10" s="335">
        <v>137</v>
      </c>
      <c r="K10" s="334">
        <v>1</v>
      </c>
      <c r="L10" s="334">
        <v>2</v>
      </c>
      <c r="M10" s="333">
        <v>0</v>
      </c>
      <c r="N10" s="332">
        <v>0</v>
      </c>
      <c r="O10" s="331">
        <v>968569.60000000009</v>
      </c>
      <c r="P10" s="331">
        <v>969990</v>
      </c>
      <c r="Q10" s="330">
        <v>971292</v>
      </c>
    </row>
    <row r="11" spans="1:17" ht="15" x14ac:dyDescent="0.25">
      <c r="A11" s="344"/>
      <c r="B11" s="343"/>
      <c r="C11" s="342"/>
      <c r="D11" s="435" t="s">
        <v>362</v>
      </c>
      <c r="E11" s="433"/>
      <c r="F11" s="433"/>
      <c r="G11" s="433"/>
      <c r="H11" s="433"/>
      <c r="I11" s="434"/>
      <c r="J11" s="326">
        <v>137</v>
      </c>
      <c r="K11" s="325">
        <v>1</v>
      </c>
      <c r="L11" s="325">
        <v>2</v>
      </c>
      <c r="M11" s="336">
        <v>6700000000</v>
      </c>
      <c r="N11" s="323">
        <v>0</v>
      </c>
      <c r="O11" s="322">
        <v>968569.60000000009</v>
      </c>
      <c r="P11" s="322">
        <v>969990</v>
      </c>
      <c r="Q11" s="321">
        <v>971292</v>
      </c>
    </row>
    <row r="12" spans="1:17" ht="15" x14ac:dyDescent="0.25">
      <c r="A12" s="344"/>
      <c r="B12" s="343"/>
      <c r="C12" s="342"/>
      <c r="D12" s="383"/>
      <c r="E12" s="382"/>
      <c r="F12" s="433" t="s">
        <v>341</v>
      </c>
      <c r="G12" s="433"/>
      <c r="H12" s="433"/>
      <c r="I12" s="434"/>
      <c r="J12" s="326">
        <v>137</v>
      </c>
      <c r="K12" s="325">
        <v>1</v>
      </c>
      <c r="L12" s="325">
        <v>2</v>
      </c>
      <c r="M12" s="336">
        <v>6710000000</v>
      </c>
      <c r="N12" s="323">
        <v>0</v>
      </c>
      <c r="O12" s="322">
        <v>968569.60000000009</v>
      </c>
      <c r="P12" s="322">
        <v>969990</v>
      </c>
      <c r="Q12" s="321">
        <v>971292</v>
      </c>
    </row>
    <row r="13" spans="1:17" ht="15" x14ac:dyDescent="0.25">
      <c r="A13" s="344"/>
      <c r="B13" s="343"/>
      <c r="C13" s="342"/>
      <c r="D13" s="341"/>
      <c r="E13" s="422" t="s">
        <v>340</v>
      </c>
      <c r="F13" s="422"/>
      <c r="G13" s="422"/>
      <c r="H13" s="422"/>
      <c r="I13" s="422"/>
      <c r="J13" s="326">
        <v>137</v>
      </c>
      <c r="K13" s="325">
        <v>1</v>
      </c>
      <c r="L13" s="325">
        <v>2</v>
      </c>
      <c r="M13" s="381">
        <v>6710010010</v>
      </c>
      <c r="N13" s="323">
        <v>0</v>
      </c>
      <c r="O13" s="322">
        <v>968569.60000000009</v>
      </c>
      <c r="P13" s="322">
        <v>969990</v>
      </c>
      <c r="Q13" s="321">
        <v>971292</v>
      </c>
    </row>
    <row r="14" spans="1:17" ht="15" x14ac:dyDescent="0.25">
      <c r="A14" s="344"/>
      <c r="B14" s="343"/>
      <c r="C14" s="342"/>
      <c r="D14" s="341"/>
      <c r="E14" s="341"/>
      <c r="F14" s="422" t="s">
        <v>322</v>
      </c>
      <c r="G14" s="422"/>
      <c r="H14" s="422"/>
      <c r="I14" s="422"/>
      <c r="J14" s="326">
        <v>137</v>
      </c>
      <c r="K14" s="325">
        <v>1</v>
      </c>
      <c r="L14" s="325">
        <v>2</v>
      </c>
      <c r="M14" s="336">
        <v>6710010010</v>
      </c>
      <c r="N14" s="323" t="s">
        <v>321</v>
      </c>
      <c r="O14" s="322">
        <v>968569.60000000009</v>
      </c>
      <c r="P14" s="322">
        <v>969990</v>
      </c>
      <c r="Q14" s="321">
        <v>971292</v>
      </c>
    </row>
    <row r="15" spans="1:17" ht="15" x14ac:dyDescent="0.25">
      <c r="A15" s="344"/>
      <c r="B15" s="343"/>
      <c r="C15" s="342"/>
      <c r="D15" s="341"/>
      <c r="E15" s="341"/>
      <c r="F15" s="428" t="s">
        <v>363</v>
      </c>
      <c r="G15" s="428"/>
      <c r="H15" s="428"/>
      <c r="I15" s="428"/>
      <c r="J15" s="326">
        <v>137</v>
      </c>
      <c r="K15" s="325">
        <v>1</v>
      </c>
      <c r="L15" s="325">
        <v>2</v>
      </c>
      <c r="M15" s="336">
        <v>6710010010</v>
      </c>
      <c r="N15" s="323">
        <v>121</v>
      </c>
      <c r="O15" s="322">
        <v>743909.06</v>
      </c>
      <c r="P15" s="322">
        <v>745000</v>
      </c>
      <c r="Q15" s="322">
        <v>746000</v>
      </c>
    </row>
    <row r="16" spans="1:17" ht="15" x14ac:dyDescent="0.25">
      <c r="A16" s="344"/>
      <c r="B16" s="343"/>
      <c r="C16" s="342"/>
      <c r="D16" s="341"/>
      <c r="E16" s="341"/>
      <c r="F16" s="440" t="s">
        <v>364</v>
      </c>
      <c r="G16" s="440"/>
      <c r="H16" s="440"/>
      <c r="I16" s="440"/>
      <c r="J16" s="326">
        <v>137</v>
      </c>
      <c r="K16" s="325">
        <v>1</v>
      </c>
      <c r="L16" s="325">
        <v>2</v>
      </c>
      <c r="M16" s="336">
        <v>6710010010</v>
      </c>
      <c r="N16" s="323">
        <v>129</v>
      </c>
      <c r="O16" s="322">
        <v>224660.54</v>
      </c>
      <c r="P16" s="322">
        <v>224990</v>
      </c>
      <c r="Q16" s="322">
        <v>225292</v>
      </c>
    </row>
    <row r="17" spans="1:17" ht="14.25" x14ac:dyDescent="0.2">
      <c r="A17" s="344"/>
      <c r="B17" s="343"/>
      <c r="C17" s="423" t="s">
        <v>339</v>
      </c>
      <c r="D17" s="424"/>
      <c r="E17" s="424"/>
      <c r="F17" s="424"/>
      <c r="G17" s="424"/>
      <c r="H17" s="424"/>
      <c r="I17" s="425"/>
      <c r="J17" s="335">
        <v>137</v>
      </c>
      <c r="K17" s="334">
        <v>1</v>
      </c>
      <c r="L17" s="334">
        <v>4</v>
      </c>
      <c r="M17" s="366">
        <v>0</v>
      </c>
      <c r="N17" s="332">
        <v>0</v>
      </c>
      <c r="O17" s="331">
        <v>2903645.35</v>
      </c>
      <c r="P17" s="331">
        <v>2960900</v>
      </c>
      <c r="Q17" s="331">
        <v>2962900</v>
      </c>
    </row>
    <row r="18" spans="1:17" ht="15" x14ac:dyDescent="0.25">
      <c r="A18" s="344"/>
      <c r="B18" s="343"/>
      <c r="C18" s="342"/>
      <c r="D18" s="435" t="s">
        <v>365</v>
      </c>
      <c r="E18" s="433"/>
      <c r="F18" s="433"/>
      <c r="G18" s="433"/>
      <c r="H18" s="433"/>
      <c r="I18" s="434"/>
      <c r="J18" s="326">
        <v>137</v>
      </c>
      <c r="K18" s="325">
        <v>1</v>
      </c>
      <c r="L18" s="325">
        <v>4</v>
      </c>
      <c r="M18" s="336">
        <v>6700000000</v>
      </c>
      <c r="N18" s="323">
        <v>0</v>
      </c>
      <c r="O18" s="322">
        <v>2903645.35</v>
      </c>
      <c r="P18" s="322">
        <v>2960900</v>
      </c>
      <c r="Q18" s="321">
        <v>2962900</v>
      </c>
    </row>
    <row r="19" spans="1:17" ht="15" x14ac:dyDescent="0.25">
      <c r="A19" s="344"/>
      <c r="B19" s="343"/>
      <c r="C19" s="342"/>
      <c r="D19" s="435" t="s">
        <v>366</v>
      </c>
      <c r="E19" s="433"/>
      <c r="F19" s="433"/>
      <c r="G19" s="433"/>
      <c r="H19" s="433"/>
      <c r="I19" s="434"/>
      <c r="J19" s="326">
        <v>137</v>
      </c>
      <c r="K19" s="325">
        <v>1</v>
      </c>
      <c r="L19" s="325">
        <v>4</v>
      </c>
      <c r="M19" s="336">
        <v>6710000000</v>
      </c>
      <c r="N19" s="323">
        <v>0</v>
      </c>
      <c r="O19" s="322">
        <v>2903645.35</v>
      </c>
      <c r="P19" s="322">
        <v>2960900</v>
      </c>
      <c r="Q19" s="321">
        <v>2962900</v>
      </c>
    </row>
    <row r="20" spans="1:17" ht="15" x14ac:dyDescent="0.25">
      <c r="A20" s="344"/>
      <c r="B20" s="343"/>
      <c r="C20" s="342"/>
      <c r="D20" s="341"/>
      <c r="E20" s="422" t="s">
        <v>337</v>
      </c>
      <c r="F20" s="422"/>
      <c r="G20" s="422"/>
      <c r="H20" s="422"/>
      <c r="I20" s="422"/>
      <c r="J20" s="326">
        <v>137</v>
      </c>
      <c r="K20" s="325">
        <v>1</v>
      </c>
      <c r="L20" s="325">
        <v>4</v>
      </c>
      <c r="M20" s="380">
        <v>6710010020</v>
      </c>
      <c r="N20" s="323">
        <v>0</v>
      </c>
      <c r="O20" s="322">
        <v>2848645.35</v>
      </c>
      <c r="P20" s="322">
        <v>2960900</v>
      </c>
      <c r="Q20" s="321">
        <v>2962900</v>
      </c>
    </row>
    <row r="21" spans="1:17" ht="15" x14ac:dyDescent="0.25">
      <c r="A21" s="344"/>
      <c r="B21" s="343"/>
      <c r="C21" s="342"/>
      <c r="D21" s="341"/>
      <c r="E21" s="341"/>
      <c r="F21" s="422" t="s">
        <v>322</v>
      </c>
      <c r="G21" s="422"/>
      <c r="H21" s="422"/>
      <c r="I21" s="422"/>
      <c r="J21" s="326">
        <v>137</v>
      </c>
      <c r="K21" s="325">
        <v>1</v>
      </c>
      <c r="L21" s="325">
        <v>4</v>
      </c>
      <c r="M21" s="336">
        <v>6710010020</v>
      </c>
      <c r="N21" s="323" t="s">
        <v>321</v>
      </c>
      <c r="O21" s="322">
        <v>2288970.35</v>
      </c>
      <c r="P21" s="322">
        <v>2343600</v>
      </c>
      <c r="Q21" s="322">
        <v>2343600</v>
      </c>
    </row>
    <row r="22" spans="1:17" ht="15" x14ac:dyDescent="0.25">
      <c r="A22" s="344"/>
      <c r="B22" s="343"/>
      <c r="C22" s="342"/>
      <c r="D22" s="341"/>
      <c r="E22" s="341"/>
      <c r="F22" s="428" t="s">
        <v>363</v>
      </c>
      <c r="G22" s="428"/>
      <c r="H22" s="428"/>
      <c r="I22" s="428"/>
      <c r="J22" s="326">
        <v>137</v>
      </c>
      <c r="K22" s="325">
        <v>1</v>
      </c>
      <c r="L22" s="325">
        <v>4</v>
      </c>
      <c r="M22" s="336">
        <v>6710010020</v>
      </c>
      <c r="N22" s="323">
        <v>121</v>
      </c>
      <c r="O22" s="322">
        <v>1758041.74</v>
      </c>
      <c r="P22" s="322">
        <v>1800000</v>
      </c>
      <c r="Q22" s="322">
        <v>1800000</v>
      </c>
    </row>
    <row r="23" spans="1:17" ht="15" x14ac:dyDescent="0.25">
      <c r="A23" s="344"/>
      <c r="B23" s="343"/>
      <c r="C23" s="342"/>
      <c r="D23" s="341"/>
      <c r="E23" s="341"/>
      <c r="F23" s="428" t="s">
        <v>364</v>
      </c>
      <c r="G23" s="428"/>
      <c r="H23" s="428"/>
      <c r="I23" s="428"/>
      <c r="J23" s="326">
        <v>137</v>
      </c>
      <c r="K23" s="325">
        <v>1</v>
      </c>
      <c r="L23" s="325">
        <v>4</v>
      </c>
      <c r="M23" s="336">
        <v>6710010020</v>
      </c>
      <c r="N23" s="323">
        <v>129</v>
      </c>
      <c r="O23" s="322">
        <v>530928.61</v>
      </c>
      <c r="P23" s="322">
        <v>543600</v>
      </c>
      <c r="Q23" s="322">
        <v>543600</v>
      </c>
    </row>
    <row r="24" spans="1:17" ht="15" x14ac:dyDescent="0.25">
      <c r="A24" s="344"/>
      <c r="B24" s="343"/>
      <c r="C24" s="342"/>
      <c r="D24" s="341"/>
      <c r="E24" s="341"/>
      <c r="F24" s="422" t="s">
        <v>303</v>
      </c>
      <c r="G24" s="422"/>
      <c r="H24" s="422"/>
      <c r="I24" s="422"/>
      <c r="J24" s="326">
        <v>137</v>
      </c>
      <c r="K24" s="325">
        <v>1</v>
      </c>
      <c r="L24" s="325">
        <v>4</v>
      </c>
      <c r="M24" s="336">
        <v>6710010020</v>
      </c>
      <c r="N24" s="323" t="s">
        <v>302</v>
      </c>
      <c r="O24" s="322">
        <v>512375</v>
      </c>
      <c r="P24" s="322">
        <v>515000</v>
      </c>
      <c r="Q24" s="322">
        <v>517000</v>
      </c>
    </row>
    <row r="25" spans="1:17" ht="15" x14ac:dyDescent="0.25">
      <c r="A25" s="344"/>
      <c r="B25" s="343"/>
      <c r="C25" s="342"/>
      <c r="D25" s="341"/>
      <c r="E25" s="341"/>
      <c r="F25" s="428" t="s">
        <v>367</v>
      </c>
      <c r="G25" s="428"/>
      <c r="H25" s="428"/>
      <c r="I25" s="428"/>
      <c r="J25" s="326">
        <v>137</v>
      </c>
      <c r="K25" s="325">
        <v>1</v>
      </c>
      <c r="L25" s="325">
        <v>4</v>
      </c>
      <c r="M25" s="336">
        <v>6710010020</v>
      </c>
      <c r="N25" s="323">
        <v>244</v>
      </c>
      <c r="O25" s="322">
        <v>492375</v>
      </c>
      <c r="P25" s="322">
        <v>493000</v>
      </c>
      <c r="Q25" s="321">
        <v>493000</v>
      </c>
    </row>
    <row r="26" spans="1:17" ht="15" x14ac:dyDescent="0.25">
      <c r="A26" s="344"/>
      <c r="B26" s="343"/>
      <c r="C26" s="342"/>
      <c r="D26" s="341"/>
      <c r="E26" s="341"/>
      <c r="F26" s="429" t="s">
        <v>368</v>
      </c>
      <c r="G26" s="430"/>
      <c r="H26" s="430"/>
      <c r="I26" s="431"/>
      <c r="J26" s="326">
        <v>137</v>
      </c>
      <c r="K26" s="325">
        <v>1</v>
      </c>
      <c r="L26" s="325">
        <v>4</v>
      </c>
      <c r="M26" s="336">
        <v>6710010020</v>
      </c>
      <c r="N26" s="323">
        <v>247</v>
      </c>
      <c r="O26" s="322">
        <v>20000</v>
      </c>
      <c r="P26" s="322">
        <v>22000</v>
      </c>
      <c r="Q26" s="322">
        <v>24000</v>
      </c>
    </row>
    <row r="27" spans="1:17" ht="15" x14ac:dyDescent="0.25">
      <c r="A27" s="344"/>
      <c r="B27" s="343"/>
      <c r="C27" s="342"/>
      <c r="D27" s="341"/>
      <c r="E27" s="341"/>
      <c r="F27" s="422" t="s">
        <v>146</v>
      </c>
      <c r="G27" s="422"/>
      <c r="H27" s="422"/>
      <c r="I27" s="422"/>
      <c r="J27" s="326">
        <v>137</v>
      </c>
      <c r="K27" s="325">
        <v>1</v>
      </c>
      <c r="L27" s="325">
        <v>4</v>
      </c>
      <c r="M27" s="403">
        <v>6710010020</v>
      </c>
      <c r="N27" s="323" t="s">
        <v>336</v>
      </c>
      <c r="O27" s="322">
        <v>22300</v>
      </c>
      <c r="P27" s="322">
        <v>22300</v>
      </c>
      <c r="Q27" s="322">
        <v>22300</v>
      </c>
    </row>
    <row r="28" spans="1:17" ht="15" x14ac:dyDescent="0.25">
      <c r="A28" s="344"/>
      <c r="B28" s="343"/>
      <c r="C28" s="342"/>
      <c r="D28" s="341"/>
      <c r="E28" s="341"/>
      <c r="F28" s="422" t="s">
        <v>335</v>
      </c>
      <c r="G28" s="422"/>
      <c r="H28" s="422"/>
      <c r="I28" s="422"/>
      <c r="J28" s="326">
        <v>137</v>
      </c>
      <c r="K28" s="325">
        <v>1</v>
      </c>
      <c r="L28" s="325">
        <v>4</v>
      </c>
      <c r="M28" s="336">
        <v>6710010020</v>
      </c>
      <c r="N28" s="323">
        <v>850</v>
      </c>
      <c r="O28" s="322">
        <v>80000</v>
      </c>
      <c r="P28" s="322">
        <v>80000</v>
      </c>
      <c r="Q28" s="322">
        <v>80000</v>
      </c>
    </row>
    <row r="29" spans="1:17" ht="15" x14ac:dyDescent="0.25">
      <c r="A29" s="344"/>
      <c r="B29" s="343"/>
      <c r="C29" s="342"/>
      <c r="D29" s="341"/>
      <c r="E29" s="341"/>
      <c r="F29" s="422" t="s">
        <v>369</v>
      </c>
      <c r="G29" s="422"/>
      <c r="H29" s="422"/>
      <c r="I29" s="422"/>
      <c r="J29" s="326">
        <v>137</v>
      </c>
      <c r="K29" s="325">
        <v>1</v>
      </c>
      <c r="L29" s="325">
        <v>4</v>
      </c>
      <c r="M29" s="336">
        <v>6710010020</v>
      </c>
      <c r="N29" s="323">
        <v>851</v>
      </c>
      <c r="O29" s="322">
        <v>55000</v>
      </c>
      <c r="P29" s="322">
        <v>55000</v>
      </c>
      <c r="Q29" s="322">
        <v>55000</v>
      </c>
    </row>
    <row r="30" spans="1:17" ht="15" x14ac:dyDescent="0.25">
      <c r="A30" s="344"/>
      <c r="B30" s="343"/>
      <c r="C30" s="342"/>
      <c r="D30" s="341"/>
      <c r="E30" s="341"/>
      <c r="F30" s="422" t="s">
        <v>370</v>
      </c>
      <c r="G30" s="422"/>
      <c r="H30" s="422"/>
      <c r="I30" s="422"/>
      <c r="J30" s="326">
        <v>137</v>
      </c>
      <c r="K30" s="325">
        <v>1</v>
      </c>
      <c r="L30" s="325">
        <v>4</v>
      </c>
      <c r="M30" s="336">
        <v>6710010020</v>
      </c>
      <c r="N30" s="323">
        <v>853</v>
      </c>
      <c r="O30" s="322">
        <v>25000</v>
      </c>
      <c r="P30" s="322">
        <v>25000</v>
      </c>
      <c r="Q30" s="322">
        <v>25000</v>
      </c>
    </row>
    <row r="31" spans="1:17" ht="15" x14ac:dyDescent="0.25">
      <c r="A31" s="379"/>
      <c r="B31" s="378"/>
      <c r="C31" s="377"/>
      <c r="D31" s="426" t="s">
        <v>371</v>
      </c>
      <c r="E31" s="427"/>
      <c r="F31" s="427"/>
      <c r="G31" s="427"/>
      <c r="H31" s="427"/>
      <c r="I31" s="427"/>
      <c r="J31" s="335">
        <v>137</v>
      </c>
      <c r="K31" s="334">
        <v>1</v>
      </c>
      <c r="L31" s="334">
        <v>6</v>
      </c>
      <c r="M31" s="366">
        <v>0</v>
      </c>
      <c r="N31" s="332">
        <v>0</v>
      </c>
      <c r="O31" s="331">
        <v>54800</v>
      </c>
      <c r="P31" s="331">
        <v>54800</v>
      </c>
      <c r="Q31" s="331">
        <v>54800</v>
      </c>
    </row>
    <row r="32" spans="1:17" ht="15" x14ac:dyDescent="0.2">
      <c r="A32" s="365"/>
      <c r="B32" s="343"/>
      <c r="C32" s="342"/>
      <c r="D32" s="376"/>
      <c r="E32" s="376"/>
      <c r="F32" s="313" t="s">
        <v>365</v>
      </c>
      <c r="G32" s="312"/>
      <c r="H32" s="312"/>
      <c r="I32" s="314"/>
      <c r="J32" s="375">
        <v>137</v>
      </c>
      <c r="K32" s="374">
        <v>1</v>
      </c>
      <c r="L32" s="374">
        <v>6</v>
      </c>
      <c r="M32" s="373">
        <v>6700000000</v>
      </c>
      <c r="N32" s="372">
        <v>0</v>
      </c>
      <c r="O32" s="371">
        <v>54800</v>
      </c>
      <c r="P32" s="371">
        <v>54800</v>
      </c>
      <c r="Q32" s="370">
        <v>54800</v>
      </c>
    </row>
    <row r="33" spans="1:17" ht="15" x14ac:dyDescent="0.25">
      <c r="A33" s="365"/>
      <c r="B33" s="343"/>
      <c r="C33" s="342"/>
      <c r="D33" s="341"/>
      <c r="E33" s="341"/>
      <c r="F33" s="311" t="s">
        <v>372</v>
      </c>
      <c r="G33" s="420"/>
      <c r="H33" s="420"/>
      <c r="I33" s="421"/>
      <c r="J33" s="326">
        <v>137</v>
      </c>
      <c r="K33" s="325">
        <v>1</v>
      </c>
      <c r="L33" s="325">
        <v>6</v>
      </c>
      <c r="M33" s="363">
        <v>6710000000</v>
      </c>
      <c r="N33" s="323">
        <v>0</v>
      </c>
      <c r="O33" s="322">
        <v>54800</v>
      </c>
      <c r="P33" s="322">
        <v>54800</v>
      </c>
      <c r="Q33" s="321">
        <v>54800</v>
      </c>
    </row>
    <row r="34" spans="1:17" ht="15" x14ac:dyDescent="0.25">
      <c r="A34" s="365"/>
      <c r="B34" s="343"/>
      <c r="C34" s="342"/>
      <c r="D34" s="368"/>
      <c r="E34" s="368"/>
      <c r="F34" s="430" t="s">
        <v>331</v>
      </c>
      <c r="G34" s="443"/>
      <c r="H34" s="443"/>
      <c r="I34" s="444"/>
      <c r="J34" s="326">
        <v>137</v>
      </c>
      <c r="K34" s="325">
        <v>1</v>
      </c>
      <c r="L34" s="325">
        <v>6</v>
      </c>
      <c r="M34" s="363">
        <v>6710010080</v>
      </c>
      <c r="N34" s="323">
        <v>0</v>
      </c>
      <c r="O34" s="322">
        <v>54800</v>
      </c>
      <c r="P34" s="322">
        <v>54800</v>
      </c>
      <c r="Q34" s="321">
        <v>54800</v>
      </c>
    </row>
    <row r="35" spans="1:17" ht="15" x14ac:dyDescent="0.25">
      <c r="A35" s="369"/>
      <c r="B35" s="343"/>
      <c r="C35" s="342"/>
      <c r="D35" s="368"/>
      <c r="E35" s="368"/>
      <c r="F35" s="430" t="s">
        <v>146</v>
      </c>
      <c r="G35" s="443"/>
      <c r="H35" s="443"/>
      <c r="I35" s="444"/>
      <c r="J35" s="326">
        <v>137</v>
      </c>
      <c r="K35" s="325">
        <v>1</v>
      </c>
      <c r="L35" s="325">
        <v>6</v>
      </c>
      <c r="M35" s="404">
        <v>6710010080</v>
      </c>
      <c r="N35" s="323">
        <v>540</v>
      </c>
      <c r="O35" s="322">
        <v>54800</v>
      </c>
      <c r="P35" s="322">
        <v>54800</v>
      </c>
      <c r="Q35" s="322">
        <v>54800</v>
      </c>
    </row>
    <row r="36" spans="1:17" ht="14.25" x14ac:dyDescent="0.2">
      <c r="A36" s="367"/>
      <c r="B36" s="343"/>
      <c r="C36" s="342"/>
      <c r="D36" s="457" t="s">
        <v>329</v>
      </c>
      <c r="E36" s="458"/>
      <c r="F36" s="458"/>
      <c r="G36" s="458"/>
      <c r="H36" s="458"/>
      <c r="I36" s="459"/>
      <c r="J36" s="335">
        <v>137</v>
      </c>
      <c r="K36" s="334">
        <v>1</v>
      </c>
      <c r="L36" s="334">
        <v>7</v>
      </c>
      <c r="M36" s="366">
        <v>0</v>
      </c>
      <c r="N36" s="332">
        <v>0</v>
      </c>
      <c r="O36" s="331">
        <v>0</v>
      </c>
      <c r="P36" s="331">
        <v>0</v>
      </c>
      <c r="Q36" s="331">
        <v>0</v>
      </c>
    </row>
    <row r="37" spans="1:17" ht="15" x14ac:dyDescent="0.25">
      <c r="A37" s="367"/>
      <c r="B37" s="343"/>
      <c r="C37" s="342"/>
      <c r="D37" s="368"/>
      <c r="E37" s="368"/>
      <c r="F37" s="429" t="s">
        <v>330</v>
      </c>
      <c r="G37" s="430"/>
      <c r="H37" s="430"/>
      <c r="I37" s="431"/>
      <c r="J37" s="326">
        <v>137</v>
      </c>
      <c r="K37" s="325">
        <v>1</v>
      </c>
      <c r="L37" s="325">
        <v>7</v>
      </c>
      <c r="M37" s="363">
        <v>7700000000</v>
      </c>
      <c r="N37" s="323">
        <v>0</v>
      </c>
      <c r="O37" s="322">
        <v>0</v>
      </c>
      <c r="P37" s="322">
        <v>0</v>
      </c>
      <c r="Q37" s="322">
        <v>0</v>
      </c>
    </row>
    <row r="38" spans="1:17" ht="15" x14ac:dyDescent="0.25">
      <c r="A38" s="367"/>
      <c r="B38" s="343"/>
      <c r="C38" s="342"/>
      <c r="D38" s="368"/>
      <c r="E38" s="368"/>
      <c r="F38" s="454" t="s">
        <v>329</v>
      </c>
      <c r="G38" s="455"/>
      <c r="H38" s="455"/>
      <c r="I38" s="456"/>
      <c r="J38" s="326">
        <v>137</v>
      </c>
      <c r="K38" s="325">
        <v>1</v>
      </c>
      <c r="L38" s="325">
        <v>7</v>
      </c>
      <c r="M38" s="363">
        <v>7700010050</v>
      </c>
      <c r="N38" s="323">
        <v>0</v>
      </c>
      <c r="O38" s="322">
        <v>0</v>
      </c>
      <c r="P38" s="322">
        <v>0</v>
      </c>
      <c r="Q38" s="322">
        <v>0</v>
      </c>
    </row>
    <row r="39" spans="1:17" ht="15" x14ac:dyDescent="0.25">
      <c r="A39" s="367"/>
      <c r="B39" s="343"/>
      <c r="C39" s="342"/>
      <c r="D39" s="368"/>
      <c r="E39" s="368"/>
      <c r="F39" s="454" t="s">
        <v>328</v>
      </c>
      <c r="G39" s="455"/>
      <c r="H39" s="455"/>
      <c r="I39" s="456"/>
      <c r="J39" s="326">
        <v>137</v>
      </c>
      <c r="K39" s="325">
        <v>1</v>
      </c>
      <c r="L39" s="325">
        <v>7</v>
      </c>
      <c r="M39" s="363">
        <v>7700010050</v>
      </c>
      <c r="N39" s="323">
        <v>880</v>
      </c>
      <c r="O39" s="322">
        <v>0</v>
      </c>
      <c r="P39" s="322">
        <v>0</v>
      </c>
      <c r="Q39" s="322">
        <v>0</v>
      </c>
    </row>
    <row r="40" spans="1:17" ht="15" x14ac:dyDescent="0.2">
      <c r="A40" s="367"/>
      <c r="B40" s="343"/>
      <c r="C40" s="342"/>
      <c r="D40" s="460" t="s">
        <v>373</v>
      </c>
      <c r="E40" s="461"/>
      <c r="F40" s="461"/>
      <c r="G40" s="461"/>
      <c r="H40" s="461"/>
      <c r="I40" s="461"/>
      <c r="J40" s="335">
        <v>137</v>
      </c>
      <c r="K40" s="334">
        <v>1</v>
      </c>
      <c r="L40" s="334">
        <v>13</v>
      </c>
      <c r="M40" s="366">
        <v>0</v>
      </c>
      <c r="N40" s="332">
        <v>0</v>
      </c>
      <c r="O40" s="331">
        <v>2600</v>
      </c>
      <c r="P40" s="331">
        <v>2900</v>
      </c>
      <c r="Q40" s="331">
        <v>3000</v>
      </c>
    </row>
    <row r="41" spans="1:17" ht="15" x14ac:dyDescent="0.25">
      <c r="A41" s="365"/>
      <c r="B41" s="343"/>
      <c r="C41" s="342"/>
      <c r="D41" s="342"/>
      <c r="E41" s="364"/>
      <c r="F41" s="445" t="s">
        <v>374</v>
      </c>
      <c r="G41" s="420"/>
      <c r="H41" s="420"/>
      <c r="I41" s="421"/>
      <c r="J41" s="326">
        <v>137</v>
      </c>
      <c r="K41" s="325">
        <v>1</v>
      </c>
      <c r="L41" s="325">
        <v>13</v>
      </c>
      <c r="M41" s="363">
        <v>7700000000</v>
      </c>
      <c r="N41" s="323">
        <v>0</v>
      </c>
      <c r="O41" s="322">
        <v>2600</v>
      </c>
      <c r="P41" s="322">
        <v>2900</v>
      </c>
      <c r="Q41" s="322">
        <v>3000</v>
      </c>
    </row>
    <row r="42" spans="1:17" ht="15" x14ac:dyDescent="0.25">
      <c r="A42" s="365"/>
      <c r="B42" s="343"/>
      <c r="C42" s="342"/>
      <c r="D42" s="342"/>
      <c r="E42" s="364"/>
      <c r="F42" s="445" t="s">
        <v>375</v>
      </c>
      <c r="G42" s="446"/>
      <c r="H42" s="446"/>
      <c r="I42" s="447"/>
      <c r="J42" s="326">
        <v>137</v>
      </c>
      <c r="K42" s="325">
        <v>1</v>
      </c>
      <c r="L42" s="325">
        <v>13</v>
      </c>
      <c r="M42" s="363">
        <v>7700095100</v>
      </c>
      <c r="N42" s="323">
        <v>0</v>
      </c>
      <c r="O42" s="322">
        <v>2600</v>
      </c>
      <c r="P42" s="322">
        <v>2900</v>
      </c>
      <c r="Q42" s="322">
        <v>3000</v>
      </c>
    </row>
    <row r="43" spans="1:17" ht="15" x14ac:dyDescent="0.25">
      <c r="A43" s="365"/>
      <c r="B43" s="343"/>
      <c r="C43" s="342"/>
      <c r="D43" s="342"/>
      <c r="E43" s="364"/>
      <c r="F43" s="445" t="s">
        <v>335</v>
      </c>
      <c r="G43" s="446"/>
      <c r="H43" s="446"/>
      <c r="I43" s="447"/>
      <c r="J43" s="326">
        <v>137</v>
      </c>
      <c r="K43" s="325">
        <v>1</v>
      </c>
      <c r="L43" s="325">
        <v>13</v>
      </c>
      <c r="M43" s="363">
        <v>7700095100</v>
      </c>
      <c r="N43" s="323">
        <v>850</v>
      </c>
      <c r="O43" s="322">
        <v>2600</v>
      </c>
      <c r="P43" s="322">
        <v>2900</v>
      </c>
      <c r="Q43" s="322">
        <v>3000</v>
      </c>
    </row>
    <row r="44" spans="1:17" ht="15" x14ac:dyDescent="0.25">
      <c r="A44" s="365"/>
      <c r="B44" s="343"/>
      <c r="C44" s="342"/>
      <c r="D44" s="342"/>
      <c r="E44" s="364"/>
      <c r="F44" s="445" t="s">
        <v>370</v>
      </c>
      <c r="G44" s="446"/>
      <c r="H44" s="446"/>
      <c r="I44" s="447"/>
      <c r="J44" s="326">
        <v>137</v>
      </c>
      <c r="K44" s="325">
        <v>1</v>
      </c>
      <c r="L44" s="325">
        <v>13</v>
      </c>
      <c r="M44" s="363">
        <v>7700095100</v>
      </c>
      <c r="N44" s="323">
        <v>853</v>
      </c>
      <c r="O44" s="322">
        <v>2600</v>
      </c>
      <c r="P44" s="322">
        <v>2900</v>
      </c>
      <c r="Q44" s="322">
        <v>3000</v>
      </c>
    </row>
    <row r="45" spans="1:17" ht="14.25" x14ac:dyDescent="0.2">
      <c r="A45" s="448" t="s">
        <v>279</v>
      </c>
      <c r="B45" s="449"/>
      <c r="C45" s="449"/>
      <c r="D45" s="449"/>
      <c r="E45" s="449"/>
      <c r="F45" s="449"/>
      <c r="G45" s="449"/>
      <c r="H45" s="449"/>
      <c r="I45" s="450"/>
      <c r="J45" s="335">
        <v>137</v>
      </c>
      <c r="K45" s="334">
        <v>2</v>
      </c>
      <c r="L45" s="334">
        <v>0</v>
      </c>
      <c r="M45" s="333">
        <v>0</v>
      </c>
      <c r="N45" s="332">
        <v>0</v>
      </c>
      <c r="O45" s="331">
        <v>254900</v>
      </c>
      <c r="P45" s="331">
        <v>257600</v>
      </c>
      <c r="Q45" s="330">
        <v>267800</v>
      </c>
    </row>
    <row r="46" spans="1:17" ht="14.25" x14ac:dyDescent="0.2">
      <c r="A46" s="344"/>
      <c r="B46" s="343"/>
      <c r="C46" s="451" t="s">
        <v>278</v>
      </c>
      <c r="D46" s="452"/>
      <c r="E46" s="452"/>
      <c r="F46" s="452"/>
      <c r="G46" s="452"/>
      <c r="H46" s="452"/>
      <c r="I46" s="453"/>
      <c r="J46" s="335">
        <v>137</v>
      </c>
      <c r="K46" s="334">
        <v>2</v>
      </c>
      <c r="L46" s="334">
        <v>3</v>
      </c>
      <c r="M46" s="333">
        <v>0</v>
      </c>
      <c r="N46" s="332">
        <v>0</v>
      </c>
      <c r="O46" s="331">
        <v>254900</v>
      </c>
      <c r="P46" s="331">
        <v>257600</v>
      </c>
      <c r="Q46" s="330">
        <v>267800</v>
      </c>
    </row>
    <row r="47" spans="1:17" ht="15" x14ac:dyDescent="0.25">
      <c r="A47" s="344"/>
      <c r="B47" s="343"/>
      <c r="C47" s="360"/>
      <c r="D47" s="435" t="s">
        <v>365</v>
      </c>
      <c r="E47" s="433"/>
      <c r="F47" s="433"/>
      <c r="G47" s="433"/>
      <c r="H47" s="433"/>
      <c r="I47" s="434"/>
      <c r="J47" s="326">
        <v>137</v>
      </c>
      <c r="K47" s="325">
        <v>2</v>
      </c>
      <c r="L47" s="325">
        <v>3</v>
      </c>
      <c r="M47" s="336">
        <v>6700000000</v>
      </c>
      <c r="N47" s="323">
        <v>0</v>
      </c>
      <c r="O47" s="322">
        <v>254900</v>
      </c>
      <c r="P47" s="322">
        <v>257600</v>
      </c>
      <c r="Q47" s="321">
        <v>267800</v>
      </c>
    </row>
    <row r="48" spans="1:17" ht="15" x14ac:dyDescent="0.25">
      <c r="A48" s="344"/>
      <c r="B48" s="343"/>
      <c r="C48" s="342"/>
      <c r="D48" s="484" t="s">
        <v>324</v>
      </c>
      <c r="E48" s="485"/>
      <c r="F48" s="485"/>
      <c r="G48" s="485"/>
      <c r="H48" s="485"/>
      <c r="I48" s="486"/>
      <c r="J48" s="326">
        <v>137</v>
      </c>
      <c r="K48" s="325">
        <v>2</v>
      </c>
      <c r="L48" s="325">
        <v>3</v>
      </c>
      <c r="M48" s="336">
        <v>6720000000</v>
      </c>
      <c r="N48" s="323">
        <v>0</v>
      </c>
      <c r="O48" s="322">
        <v>254900</v>
      </c>
      <c r="P48" s="322">
        <v>257600</v>
      </c>
      <c r="Q48" s="321">
        <v>267800</v>
      </c>
    </row>
    <row r="49" spans="1:17" ht="15" x14ac:dyDescent="0.25">
      <c r="A49" s="344"/>
      <c r="B49" s="343"/>
      <c r="C49" s="342"/>
      <c r="D49" s="341"/>
      <c r="E49" s="362"/>
      <c r="F49" s="484" t="s">
        <v>376</v>
      </c>
      <c r="G49" s="485"/>
      <c r="H49" s="485"/>
      <c r="I49" s="486"/>
      <c r="J49" s="349">
        <v>137</v>
      </c>
      <c r="K49" s="348">
        <v>2</v>
      </c>
      <c r="L49" s="348">
        <v>3</v>
      </c>
      <c r="M49" s="336">
        <v>6720051180</v>
      </c>
      <c r="N49" s="347">
        <v>0</v>
      </c>
      <c r="O49" s="322">
        <v>254900</v>
      </c>
      <c r="P49" s="346">
        <v>257600</v>
      </c>
      <c r="Q49" s="345">
        <v>267800</v>
      </c>
    </row>
    <row r="50" spans="1:17" ht="15" x14ac:dyDescent="0.25">
      <c r="A50" s="344"/>
      <c r="B50" s="343"/>
      <c r="C50" s="342"/>
      <c r="D50" s="341"/>
      <c r="E50" s="341"/>
      <c r="F50" s="422" t="s">
        <v>322</v>
      </c>
      <c r="G50" s="422"/>
      <c r="H50" s="422"/>
      <c r="I50" s="422"/>
      <c r="J50" s="326">
        <v>137</v>
      </c>
      <c r="K50" s="325">
        <v>2</v>
      </c>
      <c r="L50" s="325">
        <v>3</v>
      </c>
      <c r="M50" s="336">
        <v>6720051180</v>
      </c>
      <c r="N50" s="323" t="s">
        <v>321</v>
      </c>
      <c r="O50" s="322">
        <v>242039.2</v>
      </c>
      <c r="P50" s="322">
        <v>243474</v>
      </c>
      <c r="Q50" s="321">
        <v>246078</v>
      </c>
    </row>
    <row r="51" spans="1:17" ht="15" x14ac:dyDescent="0.25">
      <c r="A51" s="344"/>
      <c r="B51" s="343"/>
      <c r="C51" s="342"/>
      <c r="D51" s="341"/>
      <c r="E51" s="341"/>
      <c r="F51" s="428" t="s">
        <v>363</v>
      </c>
      <c r="G51" s="428"/>
      <c r="H51" s="428"/>
      <c r="I51" s="428"/>
      <c r="J51" s="326">
        <v>137</v>
      </c>
      <c r="K51" s="325">
        <v>2</v>
      </c>
      <c r="L51" s="325">
        <v>3</v>
      </c>
      <c r="M51" s="336">
        <v>6720051180</v>
      </c>
      <c r="N51" s="323">
        <v>121</v>
      </c>
      <c r="O51" s="322">
        <v>185898</v>
      </c>
      <c r="P51" s="322">
        <v>187000</v>
      </c>
      <c r="Q51" s="322">
        <v>189000</v>
      </c>
    </row>
    <row r="52" spans="1:17" ht="15" x14ac:dyDescent="0.25">
      <c r="A52" s="344"/>
      <c r="B52" s="343"/>
      <c r="C52" s="342"/>
      <c r="D52" s="341"/>
      <c r="E52" s="341"/>
      <c r="F52" s="428" t="s">
        <v>364</v>
      </c>
      <c r="G52" s="428"/>
      <c r="H52" s="428"/>
      <c r="I52" s="428"/>
      <c r="J52" s="326">
        <v>137</v>
      </c>
      <c r="K52" s="325">
        <v>2</v>
      </c>
      <c r="L52" s="325">
        <v>3</v>
      </c>
      <c r="M52" s="336">
        <v>6720051180</v>
      </c>
      <c r="N52" s="323">
        <v>129</v>
      </c>
      <c r="O52" s="322">
        <v>56141.2</v>
      </c>
      <c r="P52" s="322">
        <v>56474</v>
      </c>
      <c r="Q52" s="322">
        <v>57078</v>
      </c>
    </row>
    <row r="53" spans="1:17" ht="15" x14ac:dyDescent="0.25">
      <c r="A53" s="344"/>
      <c r="B53" s="343"/>
      <c r="C53" s="342"/>
      <c r="D53" s="341"/>
      <c r="E53" s="341"/>
      <c r="F53" s="422" t="s">
        <v>303</v>
      </c>
      <c r="G53" s="422"/>
      <c r="H53" s="422"/>
      <c r="I53" s="422"/>
      <c r="J53" s="326">
        <v>137</v>
      </c>
      <c r="K53" s="325">
        <v>2</v>
      </c>
      <c r="L53" s="325">
        <v>3</v>
      </c>
      <c r="M53" s="336">
        <v>6720051180</v>
      </c>
      <c r="N53" s="323" t="s">
        <v>302</v>
      </c>
      <c r="O53" s="322">
        <v>12860.8</v>
      </c>
      <c r="P53" s="322">
        <v>14126</v>
      </c>
      <c r="Q53" s="321">
        <v>21722</v>
      </c>
    </row>
    <row r="54" spans="1:17" ht="15" x14ac:dyDescent="0.25">
      <c r="A54" s="344"/>
      <c r="B54" s="343"/>
      <c r="C54" s="342"/>
      <c r="D54" s="341"/>
      <c r="E54" s="341"/>
      <c r="F54" s="428" t="s">
        <v>367</v>
      </c>
      <c r="G54" s="428"/>
      <c r="H54" s="428"/>
      <c r="I54" s="428"/>
      <c r="J54" s="326">
        <v>137</v>
      </c>
      <c r="K54" s="325">
        <v>2</v>
      </c>
      <c r="L54" s="325">
        <v>3</v>
      </c>
      <c r="M54" s="336">
        <v>6720051180</v>
      </c>
      <c r="N54" s="323">
        <v>244</v>
      </c>
      <c r="O54" s="322">
        <v>12860.8</v>
      </c>
      <c r="P54" s="322">
        <v>14126</v>
      </c>
      <c r="Q54" s="322">
        <v>21722</v>
      </c>
    </row>
    <row r="55" spans="1:17" ht="14.25" x14ac:dyDescent="0.2">
      <c r="A55" s="448" t="s">
        <v>277</v>
      </c>
      <c r="B55" s="449"/>
      <c r="C55" s="449"/>
      <c r="D55" s="449"/>
      <c r="E55" s="449"/>
      <c r="F55" s="449"/>
      <c r="G55" s="449"/>
      <c r="H55" s="449"/>
      <c r="I55" s="450"/>
      <c r="J55" s="335">
        <v>137</v>
      </c>
      <c r="K55" s="334">
        <v>3</v>
      </c>
      <c r="L55" s="334">
        <v>0</v>
      </c>
      <c r="M55" s="333">
        <v>0</v>
      </c>
      <c r="N55" s="332">
        <v>0</v>
      </c>
      <c r="O55" s="331">
        <v>420300</v>
      </c>
      <c r="P55" s="331">
        <v>420300</v>
      </c>
      <c r="Q55" s="331">
        <v>420600</v>
      </c>
    </row>
    <row r="56" spans="1:17" ht="14.25" x14ac:dyDescent="0.2">
      <c r="A56" s="344"/>
      <c r="B56" s="343"/>
      <c r="C56" s="451" t="s">
        <v>276</v>
      </c>
      <c r="D56" s="452"/>
      <c r="E56" s="452"/>
      <c r="F56" s="452"/>
      <c r="G56" s="452"/>
      <c r="H56" s="452"/>
      <c r="I56" s="453"/>
      <c r="J56" s="335">
        <v>137</v>
      </c>
      <c r="K56" s="334">
        <v>3</v>
      </c>
      <c r="L56" s="334">
        <v>10</v>
      </c>
      <c r="M56" s="333">
        <v>0</v>
      </c>
      <c r="N56" s="332">
        <v>0</v>
      </c>
      <c r="O56" s="331">
        <v>390300</v>
      </c>
      <c r="P56" s="355">
        <v>390300</v>
      </c>
      <c r="Q56" s="355">
        <v>390600</v>
      </c>
    </row>
    <row r="57" spans="1:17" ht="15" x14ac:dyDescent="0.25">
      <c r="A57" s="344"/>
      <c r="B57" s="343"/>
      <c r="C57" s="360"/>
      <c r="D57" s="435" t="s">
        <v>365</v>
      </c>
      <c r="E57" s="433"/>
      <c r="F57" s="433"/>
      <c r="G57" s="433"/>
      <c r="H57" s="433"/>
      <c r="I57" s="434"/>
      <c r="J57" s="326">
        <v>137</v>
      </c>
      <c r="K57" s="325">
        <v>3</v>
      </c>
      <c r="L57" s="325">
        <v>10</v>
      </c>
      <c r="M57" s="336">
        <v>6700000000</v>
      </c>
      <c r="N57" s="323">
        <v>0</v>
      </c>
      <c r="O57" s="322">
        <v>390300</v>
      </c>
      <c r="P57" s="346">
        <v>390300</v>
      </c>
      <c r="Q57" s="346">
        <v>390600</v>
      </c>
    </row>
    <row r="58" spans="1:17" ht="15" x14ac:dyDescent="0.25">
      <c r="A58" s="344"/>
      <c r="B58" s="343"/>
      <c r="C58" s="342"/>
      <c r="D58" s="435" t="s">
        <v>320</v>
      </c>
      <c r="E58" s="433"/>
      <c r="F58" s="433"/>
      <c r="G58" s="433"/>
      <c r="H58" s="433"/>
      <c r="I58" s="434"/>
      <c r="J58" s="326">
        <v>137</v>
      </c>
      <c r="K58" s="325">
        <v>3</v>
      </c>
      <c r="L58" s="325">
        <v>10</v>
      </c>
      <c r="M58" s="336">
        <v>6730000000</v>
      </c>
      <c r="N58" s="323">
        <v>0</v>
      </c>
      <c r="O58" s="322">
        <v>390300</v>
      </c>
      <c r="P58" s="346">
        <v>390300</v>
      </c>
      <c r="Q58" s="346">
        <v>390600</v>
      </c>
    </row>
    <row r="59" spans="1:17" ht="15" x14ac:dyDescent="0.25">
      <c r="A59" s="344"/>
      <c r="B59" s="343"/>
      <c r="C59" s="342"/>
      <c r="D59" s="361"/>
      <c r="E59" s="435" t="s">
        <v>377</v>
      </c>
      <c r="F59" s="433"/>
      <c r="G59" s="433"/>
      <c r="H59" s="433"/>
      <c r="I59" s="434"/>
      <c r="J59" s="326">
        <v>137</v>
      </c>
      <c r="K59" s="325">
        <v>3</v>
      </c>
      <c r="L59" s="325">
        <v>10</v>
      </c>
      <c r="M59" s="336">
        <v>6730095020</v>
      </c>
      <c r="N59" s="323">
        <v>0</v>
      </c>
      <c r="O59" s="322">
        <v>390300</v>
      </c>
      <c r="P59" s="346">
        <v>390300</v>
      </c>
      <c r="Q59" s="346">
        <v>390600</v>
      </c>
    </row>
    <row r="60" spans="1:17" ht="15" x14ac:dyDescent="0.25">
      <c r="A60" s="344"/>
      <c r="B60" s="343"/>
      <c r="C60" s="342"/>
      <c r="D60" s="341"/>
      <c r="E60" s="341"/>
      <c r="F60" s="422" t="s">
        <v>303</v>
      </c>
      <c r="G60" s="422"/>
      <c r="H60" s="422"/>
      <c r="I60" s="422"/>
      <c r="J60" s="326">
        <v>137</v>
      </c>
      <c r="K60" s="325">
        <v>3</v>
      </c>
      <c r="L60" s="325">
        <v>10</v>
      </c>
      <c r="M60" s="336">
        <v>6730095020</v>
      </c>
      <c r="N60" s="323" t="s">
        <v>302</v>
      </c>
      <c r="O60" s="322">
        <v>390300</v>
      </c>
      <c r="P60" s="346">
        <v>390300</v>
      </c>
      <c r="Q60" s="346">
        <v>390600</v>
      </c>
    </row>
    <row r="61" spans="1:17" ht="15" x14ac:dyDescent="0.25">
      <c r="A61" s="344"/>
      <c r="B61" s="343"/>
      <c r="C61" s="342"/>
      <c r="D61" s="341"/>
      <c r="E61" s="341"/>
      <c r="F61" s="428" t="s">
        <v>367</v>
      </c>
      <c r="G61" s="428"/>
      <c r="H61" s="428"/>
      <c r="I61" s="428"/>
      <c r="J61" s="326">
        <v>137</v>
      </c>
      <c r="K61" s="325">
        <v>3</v>
      </c>
      <c r="L61" s="325">
        <v>10</v>
      </c>
      <c r="M61" s="336">
        <v>6730095020</v>
      </c>
      <c r="N61" s="347">
        <v>244</v>
      </c>
      <c r="O61" s="322">
        <v>390300</v>
      </c>
      <c r="P61" s="322">
        <v>390300</v>
      </c>
      <c r="Q61" s="322">
        <v>390600</v>
      </c>
    </row>
    <row r="62" spans="1:17" ht="15" x14ac:dyDescent="0.2">
      <c r="A62" s="344"/>
      <c r="B62" s="343"/>
      <c r="C62" s="342"/>
      <c r="D62" s="341"/>
      <c r="E62" s="341"/>
      <c r="F62" s="423" t="s">
        <v>275</v>
      </c>
      <c r="G62" s="424"/>
      <c r="H62" s="424"/>
      <c r="I62" s="425"/>
      <c r="J62" s="335">
        <v>137</v>
      </c>
      <c r="K62" s="334">
        <v>3</v>
      </c>
      <c r="L62" s="334">
        <v>14</v>
      </c>
      <c r="M62" s="333">
        <v>0</v>
      </c>
      <c r="N62" s="332">
        <v>0</v>
      </c>
      <c r="O62" s="331">
        <v>30000</v>
      </c>
      <c r="P62" s="331">
        <v>30000</v>
      </c>
      <c r="Q62" s="331">
        <v>30000</v>
      </c>
    </row>
    <row r="63" spans="1:17" ht="15" x14ac:dyDescent="0.25">
      <c r="A63" s="344"/>
      <c r="B63" s="343"/>
      <c r="C63" s="342"/>
      <c r="D63" s="341"/>
      <c r="E63" s="341"/>
      <c r="F63" s="429" t="s">
        <v>365</v>
      </c>
      <c r="G63" s="490"/>
      <c r="H63" s="490"/>
      <c r="I63" s="491"/>
      <c r="J63" s="326">
        <v>137</v>
      </c>
      <c r="K63" s="325">
        <v>3</v>
      </c>
      <c r="L63" s="325">
        <v>14</v>
      </c>
      <c r="M63" s="336">
        <v>6700000000</v>
      </c>
      <c r="N63" s="323">
        <v>0</v>
      </c>
      <c r="O63" s="322">
        <v>30000</v>
      </c>
      <c r="P63" s="322">
        <v>30000</v>
      </c>
      <c r="Q63" s="322">
        <v>30000</v>
      </c>
    </row>
    <row r="64" spans="1:17" ht="15" x14ac:dyDescent="0.25">
      <c r="A64" s="344"/>
      <c r="B64" s="343"/>
      <c r="C64" s="342"/>
      <c r="D64" s="341"/>
      <c r="E64" s="341"/>
      <c r="F64" s="487" t="s">
        <v>318</v>
      </c>
      <c r="G64" s="488"/>
      <c r="H64" s="488"/>
      <c r="I64" s="489"/>
      <c r="J64" s="326">
        <v>137</v>
      </c>
      <c r="K64" s="325">
        <v>3</v>
      </c>
      <c r="L64" s="325">
        <v>14</v>
      </c>
      <c r="M64" s="336">
        <v>6740000000</v>
      </c>
      <c r="N64" s="323">
        <v>0</v>
      </c>
      <c r="O64" s="322">
        <v>30000</v>
      </c>
      <c r="P64" s="322">
        <v>30000</v>
      </c>
      <c r="Q64" s="322">
        <v>30000</v>
      </c>
    </row>
    <row r="65" spans="1:17" ht="15" x14ac:dyDescent="0.25">
      <c r="A65" s="344"/>
      <c r="B65" s="343"/>
      <c r="C65" s="342"/>
      <c r="D65" s="341"/>
      <c r="E65" s="341"/>
      <c r="F65" s="487" t="s">
        <v>317</v>
      </c>
      <c r="G65" s="488"/>
      <c r="H65" s="488"/>
      <c r="I65" s="489"/>
      <c r="J65" s="326">
        <v>137</v>
      </c>
      <c r="K65" s="325">
        <v>3</v>
      </c>
      <c r="L65" s="325">
        <v>14</v>
      </c>
      <c r="M65" s="336">
        <v>6740020040</v>
      </c>
      <c r="N65" s="323">
        <v>0</v>
      </c>
      <c r="O65" s="322">
        <v>30000</v>
      </c>
      <c r="P65" s="322">
        <v>30000</v>
      </c>
      <c r="Q65" s="322">
        <v>30000</v>
      </c>
    </row>
    <row r="66" spans="1:17" ht="15" x14ac:dyDescent="0.25">
      <c r="A66" s="344"/>
      <c r="B66" s="343"/>
      <c r="C66" s="342"/>
      <c r="D66" s="341"/>
      <c r="E66" s="341"/>
      <c r="F66" s="429" t="s">
        <v>316</v>
      </c>
      <c r="G66" s="430"/>
      <c r="H66" s="430"/>
      <c r="I66" s="431"/>
      <c r="J66" s="326">
        <v>137</v>
      </c>
      <c r="K66" s="325">
        <v>3</v>
      </c>
      <c r="L66" s="325">
        <v>14</v>
      </c>
      <c r="M66" s="336">
        <v>6740020040</v>
      </c>
      <c r="N66" s="323">
        <v>240</v>
      </c>
      <c r="O66" s="322">
        <v>30000</v>
      </c>
      <c r="P66" s="322">
        <v>30000</v>
      </c>
      <c r="Q66" s="322">
        <v>30000</v>
      </c>
    </row>
    <row r="67" spans="1:17" ht="15" x14ac:dyDescent="0.25">
      <c r="A67" s="344"/>
      <c r="B67" s="343"/>
      <c r="C67" s="342"/>
      <c r="D67" s="341"/>
      <c r="E67" s="341"/>
      <c r="F67" s="429" t="s">
        <v>367</v>
      </c>
      <c r="G67" s="430"/>
      <c r="H67" s="430"/>
      <c r="I67" s="431"/>
      <c r="J67" s="326">
        <v>137</v>
      </c>
      <c r="K67" s="325">
        <v>3</v>
      </c>
      <c r="L67" s="325">
        <v>14</v>
      </c>
      <c r="M67" s="336">
        <v>6740020040</v>
      </c>
      <c r="N67" s="323">
        <v>244</v>
      </c>
      <c r="O67" s="322">
        <v>30000</v>
      </c>
      <c r="P67" s="322">
        <v>30000</v>
      </c>
      <c r="Q67" s="321">
        <v>30000</v>
      </c>
    </row>
    <row r="68" spans="1:17" ht="14.25" x14ac:dyDescent="0.2">
      <c r="A68" s="448" t="s">
        <v>274</v>
      </c>
      <c r="B68" s="449"/>
      <c r="C68" s="449"/>
      <c r="D68" s="449"/>
      <c r="E68" s="449"/>
      <c r="F68" s="449"/>
      <c r="G68" s="449"/>
      <c r="H68" s="449"/>
      <c r="I68" s="450"/>
      <c r="J68" s="335">
        <v>137</v>
      </c>
      <c r="K68" s="334">
        <v>4</v>
      </c>
      <c r="L68" s="334">
        <v>0</v>
      </c>
      <c r="M68" s="333">
        <v>0</v>
      </c>
      <c r="N68" s="332">
        <v>0</v>
      </c>
      <c r="O68" s="331">
        <v>1183000</v>
      </c>
      <c r="P68" s="331">
        <v>1222000</v>
      </c>
      <c r="Q68" s="331">
        <v>1271000</v>
      </c>
    </row>
    <row r="69" spans="1:17" ht="14.25" x14ac:dyDescent="0.2">
      <c r="A69" s="344"/>
      <c r="B69" s="343"/>
      <c r="C69" s="451" t="s">
        <v>273</v>
      </c>
      <c r="D69" s="452"/>
      <c r="E69" s="452"/>
      <c r="F69" s="452"/>
      <c r="G69" s="452"/>
      <c r="H69" s="452"/>
      <c r="I69" s="453"/>
      <c r="J69" s="335">
        <v>137</v>
      </c>
      <c r="K69" s="334">
        <v>4</v>
      </c>
      <c r="L69" s="334">
        <v>9</v>
      </c>
      <c r="M69" s="333">
        <v>0</v>
      </c>
      <c r="N69" s="332">
        <v>0</v>
      </c>
      <c r="O69" s="331">
        <v>1183000</v>
      </c>
      <c r="P69" s="331">
        <v>1222000</v>
      </c>
      <c r="Q69" s="330">
        <v>1271000</v>
      </c>
    </row>
    <row r="70" spans="1:17" ht="15" x14ac:dyDescent="0.25">
      <c r="A70" s="344"/>
      <c r="B70" s="343"/>
      <c r="C70" s="360"/>
      <c r="D70" s="435" t="s">
        <v>365</v>
      </c>
      <c r="E70" s="433"/>
      <c r="F70" s="433"/>
      <c r="G70" s="433"/>
      <c r="H70" s="433"/>
      <c r="I70" s="434"/>
      <c r="J70" s="326">
        <v>137</v>
      </c>
      <c r="K70" s="325">
        <v>4</v>
      </c>
      <c r="L70" s="325">
        <v>9</v>
      </c>
      <c r="M70" s="336">
        <v>6700000000</v>
      </c>
      <c r="N70" s="323">
        <v>0</v>
      </c>
      <c r="O70" s="322">
        <v>1183000</v>
      </c>
      <c r="P70" s="322">
        <v>1222000</v>
      </c>
      <c r="Q70" s="321">
        <v>1271000</v>
      </c>
    </row>
    <row r="71" spans="1:17" ht="15" x14ac:dyDescent="0.25">
      <c r="A71" s="344"/>
      <c r="B71" s="343"/>
      <c r="C71" s="342"/>
      <c r="D71" s="435" t="s">
        <v>315</v>
      </c>
      <c r="E71" s="433"/>
      <c r="F71" s="433"/>
      <c r="G71" s="433"/>
      <c r="H71" s="433"/>
      <c r="I71" s="434"/>
      <c r="J71" s="326">
        <v>137</v>
      </c>
      <c r="K71" s="325">
        <v>4</v>
      </c>
      <c r="L71" s="325">
        <v>9</v>
      </c>
      <c r="M71" s="336">
        <v>6750000000</v>
      </c>
      <c r="N71" s="323">
        <v>0</v>
      </c>
      <c r="O71" s="322">
        <v>1183000</v>
      </c>
      <c r="P71" s="322">
        <v>1222000</v>
      </c>
      <c r="Q71" s="321">
        <v>1271000</v>
      </c>
    </row>
    <row r="72" spans="1:17" ht="15" x14ac:dyDescent="0.25">
      <c r="A72" s="344"/>
      <c r="B72" s="343"/>
      <c r="C72" s="342"/>
      <c r="D72" s="435" t="s">
        <v>314</v>
      </c>
      <c r="E72" s="433"/>
      <c r="F72" s="433"/>
      <c r="G72" s="433"/>
      <c r="H72" s="433"/>
      <c r="I72" s="434"/>
      <c r="J72" s="326">
        <v>137</v>
      </c>
      <c r="K72" s="325">
        <v>4</v>
      </c>
      <c r="L72" s="325">
        <v>9</v>
      </c>
      <c r="M72" s="336">
        <v>6750095280</v>
      </c>
      <c r="N72" s="323">
        <v>0</v>
      </c>
      <c r="O72" s="322">
        <v>1183000</v>
      </c>
      <c r="P72" s="322">
        <v>1222000</v>
      </c>
      <c r="Q72" s="321">
        <v>1271000</v>
      </c>
    </row>
    <row r="73" spans="1:17" ht="15" x14ac:dyDescent="0.25">
      <c r="A73" s="344"/>
      <c r="B73" s="343"/>
      <c r="C73" s="342"/>
      <c r="D73" s="341"/>
      <c r="E73" s="341"/>
      <c r="F73" s="422" t="s">
        <v>303</v>
      </c>
      <c r="G73" s="422"/>
      <c r="H73" s="422"/>
      <c r="I73" s="422"/>
      <c r="J73" s="326">
        <v>137</v>
      </c>
      <c r="K73" s="325">
        <v>4</v>
      </c>
      <c r="L73" s="325">
        <v>9</v>
      </c>
      <c r="M73" s="336">
        <v>6750095280</v>
      </c>
      <c r="N73" s="323" t="s">
        <v>302</v>
      </c>
      <c r="O73" s="322">
        <v>1183000</v>
      </c>
      <c r="P73" s="322">
        <v>1222000</v>
      </c>
      <c r="Q73" s="321">
        <v>1271000</v>
      </c>
    </row>
    <row r="74" spans="1:17" ht="15" x14ac:dyDescent="0.25">
      <c r="A74" s="344"/>
      <c r="B74" s="343"/>
      <c r="C74" s="342"/>
      <c r="D74" s="341"/>
      <c r="E74" s="428" t="s">
        <v>367</v>
      </c>
      <c r="F74" s="428"/>
      <c r="G74" s="428"/>
      <c r="H74" s="428"/>
      <c r="I74" s="428"/>
      <c r="J74" s="326">
        <v>137</v>
      </c>
      <c r="K74" s="325">
        <v>4</v>
      </c>
      <c r="L74" s="325">
        <v>9</v>
      </c>
      <c r="M74" s="336">
        <v>6750095280</v>
      </c>
      <c r="N74" s="323">
        <v>244</v>
      </c>
      <c r="O74" s="322">
        <v>743000</v>
      </c>
      <c r="P74" s="322">
        <v>772000</v>
      </c>
      <c r="Q74" s="321">
        <v>811000</v>
      </c>
    </row>
    <row r="75" spans="1:17" ht="15" x14ac:dyDescent="0.25">
      <c r="A75" s="365"/>
      <c r="B75" s="343"/>
      <c r="C75" s="342"/>
      <c r="D75" s="341"/>
      <c r="E75" s="429" t="s">
        <v>368</v>
      </c>
      <c r="F75" s="430"/>
      <c r="G75" s="430"/>
      <c r="H75" s="430"/>
      <c r="I75" s="431"/>
      <c r="J75" s="326">
        <v>137</v>
      </c>
      <c r="K75" s="325">
        <v>4</v>
      </c>
      <c r="L75" s="325">
        <v>9</v>
      </c>
      <c r="M75" s="336">
        <v>6750095280</v>
      </c>
      <c r="N75" s="323">
        <v>247</v>
      </c>
      <c r="O75" s="322">
        <v>440000</v>
      </c>
      <c r="P75" s="322">
        <v>450000</v>
      </c>
      <c r="Q75" s="321">
        <v>460000</v>
      </c>
    </row>
    <row r="76" spans="1:17" ht="14.25" x14ac:dyDescent="0.2">
      <c r="A76" s="448" t="s">
        <v>271</v>
      </c>
      <c r="B76" s="449"/>
      <c r="C76" s="449"/>
      <c r="D76" s="449"/>
      <c r="E76" s="449"/>
      <c r="F76" s="449"/>
      <c r="G76" s="449"/>
      <c r="H76" s="449"/>
      <c r="I76" s="450"/>
      <c r="J76" s="335">
        <v>137</v>
      </c>
      <c r="K76" s="334">
        <v>5</v>
      </c>
      <c r="L76" s="334">
        <v>0</v>
      </c>
      <c r="M76" s="333">
        <v>0</v>
      </c>
      <c r="N76" s="332">
        <v>0</v>
      </c>
      <c r="O76" s="331">
        <v>4082375.29</v>
      </c>
      <c r="P76" s="331">
        <v>2588910</v>
      </c>
      <c r="Q76" s="330">
        <v>2358008</v>
      </c>
    </row>
    <row r="77" spans="1:17" ht="14.25" x14ac:dyDescent="0.2">
      <c r="A77" s="344"/>
      <c r="B77" s="343"/>
      <c r="C77" s="451" t="s">
        <v>268</v>
      </c>
      <c r="D77" s="452"/>
      <c r="E77" s="452"/>
      <c r="F77" s="452"/>
      <c r="G77" s="452"/>
      <c r="H77" s="452"/>
      <c r="I77" s="453"/>
      <c r="J77" s="335">
        <v>137</v>
      </c>
      <c r="K77" s="334">
        <v>5</v>
      </c>
      <c r="L77" s="334">
        <v>3</v>
      </c>
      <c r="M77" s="333">
        <v>0</v>
      </c>
      <c r="N77" s="332">
        <v>0</v>
      </c>
      <c r="O77" s="331">
        <v>4082375.29</v>
      </c>
      <c r="P77" s="331">
        <v>2588910</v>
      </c>
      <c r="Q77" s="330">
        <v>2358008</v>
      </c>
    </row>
    <row r="78" spans="1:17" ht="15" x14ac:dyDescent="0.25">
      <c r="A78" s="344"/>
      <c r="B78" s="343"/>
      <c r="C78" s="360"/>
      <c r="D78" s="435" t="s">
        <v>365</v>
      </c>
      <c r="E78" s="433"/>
      <c r="F78" s="433"/>
      <c r="G78" s="433"/>
      <c r="H78" s="433"/>
      <c r="I78" s="434"/>
      <c r="J78" s="326">
        <v>137</v>
      </c>
      <c r="K78" s="325">
        <v>5</v>
      </c>
      <c r="L78" s="325">
        <v>3</v>
      </c>
      <c r="M78" s="324">
        <v>6700000000</v>
      </c>
      <c r="N78" s="323">
        <v>0</v>
      </c>
      <c r="O78" s="322">
        <v>4082375.29</v>
      </c>
      <c r="P78" s="322">
        <v>2588910</v>
      </c>
      <c r="Q78" s="321">
        <v>2358008</v>
      </c>
    </row>
    <row r="79" spans="1:17" ht="15" x14ac:dyDescent="0.25">
      <c r="A79" s="344"/>
      <c r="B79" s="343"/>
      <c r="C79" s="342"/>
      <c r="D79" s="435" t="s">
        <v>313</v>
      </c>
      <c r="E79" s="433"/>
      <c r="F79" s="433"/>
      <c r="G79" s="433"/>
      <c r="H79" s="433"/>
      <c r="I79" s="434"/>
      <c r="J79" s="326">
        <v>137</v>
      </c>
      <c r="K79" s="325">
        <v>5</v>
      </c>
      <c r="L79" s="325">
        <v>3</v>
      </c>
      <c r="M79" s="336">
        <v>6760000000</v>
      </c>
      <c r="N79" s="323">
        <v>0</v>
      </c>
      <c r="O79" s="322">
        <v>3164365.29</v>
      </c>
      <c r="P79" s="322">
        <v>2588910</v>
      </c>
      <c r="Q79" s="321">
        <v>2358008</v>
      </c>
    </row>
    <row r="80" spans="1:17" ht="15" x14ac:dyDescent="0.25">
      <c r="A80" s="344"/>
      <c r="B80" s="343"/>
      <c r="C80" s="342"/>
      <c r="D80" s="350"/>
      <c r="E80" s="435" t="s">
        <v>378</v>
      </c>
      <c r="F80" s="433"/>
      <c r="G80" s="433"/>
      <c r="H80" s="433"/>
      <c r="I80" s="434"/>
      <c r="J80" s="326">
        <v>137</v>
      </c>
      <c r="K80" s="325">
        <v>5</v>
      </c>
      <c r="L80" s="325">
        <v>3</v>
      </c>
      <c r="M80" s="336">
        <v>6760095310</v>
      </c>
      <c r="N80" s="323">
        <v>0</v>
      </c>
      <c r="O80" s="322">
        <v>3164365.29</v>
      </c>
      <c r="P80" s="322">
        <v>2588910</v>
      </c>
      <c r="Q80" s="321">
        <v>2358008</v>
      </c>
    </row>
    <row r="81" spans="1:17" ht="15" x14ac:dyDescent="0.25">
      <c r="A81" s="344"/>
      <c r="B81" s="343"/>
      <c r="C81" s="342"/>
      <c r="D81" s="341"/>
      <c r="E81" s="341"/>
      <c r="F81" s="422" t="s">
        <v>303</v>
      </c>
      <c r="G81" s="422"/>
      <c r="H81" s="422"/>
      <c r="I81" s="422"/>
      <c r="J81" s="326">
        <v>137</v>
      </c>
      <c r="K81" s="325">
        <v>5</v>
      </c>
      <c r="L81" s="325">
        <v>3</v>
      </c>
      <c r="M81" s="336">
        <v>6760095310</v>
      </c>
      <c r="N81" s="323" t="s">
        <v>302</v>
      </c>
      <c r="O81" s="322">
        <v>3164365.29</v>
      </c>
      <c r="P81" s="322">
        <v>2588910</v>
      </c>
      <c r="Q81" s="321">
        <v>2358008</v>
      </c>
    </row>
    <row r="82" spans="1:17" ht="15" x14ac:dyDescent="0.25">
      <c r="A82" s="344"/>
      <c r="B82" s="343"/>
      <c r="C82" s="342"/>
      <c r="D82" s="341"/>
      <c r="E82" s="341"/>
      <c r="F82" s="428" t="s">
        <v>367</v>
      </c>
      <c r="G82" s="428"/>
      <c r="H82" s="428"/>
      <c r="I82" s="428"/>
      <c r="J82" s="326">
        <v>137</v>
      </c>
      <c r="K82" s="325">
        <v>5</v>
      </c>
      <c r="L82" s="325">
        <v>3</v>
      </c>
      <c r="M82" s="403">
        <v>6760095310</v>
      </c>
      <c r="N82" s="323">
        <v>244</v>
      </c>
      <c r="O82" s="322">
        <v>3164365.29</v>
      </c>
      <c r="P82" s="322">
        <v>2588910</v>
      </c>
      <c r="Q82" s="321">
        <v>2358008</v>
      </c>
    </row>
    <row r="83" spans="1:17" ht="15" x14ac:dyDescent="0.25">
      <c r="A83" s="340"/>
      <c r="B83" s="343"/>
      <c r="C83" s="342"/>
      <c r="D83" s="429" t="s">
        <v>311</v>
      </c>
      <c r="E83" s="430"/>
      <c r="F83" s="430"/>
      <c r="G83" s="430"/>
      <c r="H83" s="430"/>
      <c r="I83" s="431"/>
      <c r="J83" s="326">
        <v>137</v>
      </c>
      <c r="K83" s="325">
        <v>5</v>
      </c>
      <c r="L83" s="325">
        <v>3</v>
      </c>
      <c r="M83" s="403">
        <v>6790000000</v>
      </c>
      <c r="N83" s="323">
        <v>0</v>
      </c>
      <c r="O83" s="322">
        <v>918010</v>
      </c>
      <c r="P83" s="322">
        <v>0</v>
      </c>
      <c r="Q83" s="321">
        <v>0</v>
      </c>
    </row>
    <row r="84" spans="1:17" ht="15" x14ac:dyDescent="0.25">
      <c r="A84" s="365"/>
      <c r="B84" s="343"/>
      <c r="C84" s="342"/>
      <c r="D84" s="405"/>
      <c r="E84" s="429" t="s">
        <v>310</v>
      </c>
      <c r="F84" s="430"/>
      <c r="G84" s="430"/>
      <c r="H84" s="430"/>
      <c r="I84" s="431"/>
      <c r="J84" s="326">
        <v>137</v>
      </c>
      <c r="K84" s="325">
        <v>5</v>
      </c>
      <c r="L84" s="325">
        <v>3</v>
      </c>
      <c r="M84" s="416" t="s">
        <v>308</v>
      </c>
      <c r="N84" s="323">
        <v>0</v>
      </c>
      <c r="O84" s="322">
        <v>918010</v>
      </c>
      <c r="P84" s="322">
        <v>0</v>
      </c>
      <c r="Q84" s="321">
        <v>0</v>
      </c>
    </row>
    <row r="85" spans="1:17" ht="15" x14ac:dyDescent="0.25">
      <c r="A85" s="365"/>
      <c r="B85" s="343"/>
      <c r="C85" s="406"/>
      <c r="D85" s="407"/>
      <c r="E85" s="407"/>
      <c r="F85" s="429" t="s">
        <v>303</v>
      </c>
      <c r="G85" s="430"/>
      <c r="H85" s="430"/>
      <c r="I85" s="431"/>
      <c r="J85" s="414">
        <v>137</v>
      </c>
      <c r="K85" s="415">
        <v>5</v>
      </c>
      <c r="L85" s="415">
        <v>3</v>
      </c>
      <c r="M85" s="416" t="s">
        <v>379</v>
      </c>
      <c r="N85" s="417">
        <v>240</v>
      </c>
      <c r="O85" s="418">
        <v>918010</v>
      </c>
      <c r="P85" s="322">
        <v>0</v>
      </c>
      <c r="Q85" s="321">
        <v>0</v>
      </c>
    </row>
    <row r="86" spans="1:17" ht="15" x14ac:dyDescent="0.25">
      <c r="A86" s="365"/>
      <c r="B86" s="343"/>
      <c r="C86" s="342"/>
      <c r="D86" s="405"/>
      <c r="E86" s="405"/>
      <c r="F86" s="428" t="s">
        <v>367</v>
      </c>
      <c r="G86" s="428"/>
      <c r="H86" s="428"/>
      <c r="I86" s="428"/>
      <c r="J86" s="326">
        <v>137</v>
      </c>
      <c r="K86" s="325">
        <v>5</v>
      </c>
      <c r="L86" s="325">
        <v>3</v>
      </c>
      <c r="M86" s="416" t="s">
        <v>380</v>
      </c>
      <c r="N86" s="323">
        <v>244</v>
      </c>
      <c r="O86" s="322">
        <v>918010</v>
      </c>
      <c r="P86" s="322">
        <v>0</v>
      </c>
      <c r="Q86" s="321">
        <v>0</v>
      </c>
    </row>
    <row r="87" spans="1:17" ht="14.25" x14ac:dyDescent="0.2">
      <c r="A87" s="465" t="s">
        <v>267</v>
      </c>
      <c r="B87" s="466"/>
      <c r="C87" s="466"/>
      <c r="D87" s="466"/>
      <c r="E87" s="466"/>
      <c r="F87" s="466"/>
      <c r="G87" s="466"/>
      <c r="H87" s="466"/>
      <c r="I87" s="467"/>
      <c r="J87" s="408">
        <v>137</v>
      </c>
      <c r="K87" s="409">
        <v>8</v>
      </c>
      <c r="L87" s="409">
        <v>0</v>
      </c>
      <c r="M87" s="410">
        <v>0</v>
      </c>
      <c r="N87" s="411">
        <v>0</v>
      </c>
      <c r="O87" s="371">
        <v>2747609.76</v>
      </c>
      <c r="P87" s="412">
        <v>2740500</v>
      </c>
      <c r="Q87" s="413">
        <v>2760500</v>
      </c>
    </row>
    <row r="88" spans="1:17" ht="14.25" x14ac:dyDescent="0.2">
      <c r="A88" s="353"/>
      <c r="B88" s="352"/>
      <c r="C88" s="462" t="s">
        <v>307</v>
      </c>
      <c r="D88" s="463"/>
      <c r="E88" s="463"/>
      <c r="F88" s="463"/>
      <c r="G88" s="463"/>
      <c r="H88" s="463"/>
      <c r="I88" s="464"/>
      <c r="J88" s="359">
        <v>137</v>
      </c>
      <c r="K88" s="358">
        <v>8</v>
      </c>
      <c r="L88" s="358">
        <v>1</v>
      </c>
      <c r="M88" s="357">
        <v>0</v>
      </c>
      <c r="N88" s="356">
        <v>0</v>
      </c>
      <c r="O88" s="331">
        <v>2747609.76</v>
      </c>
      <c r="P88" s="355">
        <v>2740500</v>
      </c>
      <c r="Q88" s="354">
        <v>2760500</v>
      </c>
    </row>
    <row r="89" spans="1:17" ht="15" x14ac:dyDescent="0.25">
      <c r="A89" s="353"/>
      <c r="B89" s="352"/>
      <c r="C89" s="351"/>
      <c r="D89" s="435" t="s">
        <v>365</v>
      </c>
      <c r="E89" s="433"/>
      <c r="F89" s="433"/>
      <c r="G89" s="433"/>
      <c r="H89" s="433"/>
      <c r="I89" s="434"/>
      <c r="J89" s="326">
        <v>137</v>
      </c>
      <c r="K89" s="325">
        <v>8</v>
      </c>
      <c r="L89" s="325">
        <v>1</v>
      </c>
      <c r="M89" s="336">
        <v>6700000000</v>
      </c>
      <c r="N89" s="323">
        <v>0</v>
      </c>
      <c r="O89" s="322">
        <v>2747609.76</v>
      </c>
      <c r="P89" s="322">
        <v>2740500</v>
      </c>
      <c r="Q89" s="321">
        <v>2760500</v>
      </c>
    </row>
    <row r="90" spans="1:17" ht="15" x14ac:dyDescent="0.25">
      <c r="A90" s="344"/>
      <c r="B90" s="343"/>
      <c r="C90" s="342"/>
      <c r="D90" s="435" t="s">
        <v>306</v>
      </c>
      <c r="E90" s="433"/>
      <c r="F90" s="433"/>
      <c r="G90" s="433"/>
      <c r="H90" s="433"/>
      <c r="I90" s="434"/>
      <c r="J90" s="326">
        <v>137</v>
      </c>
      <c r="K90" s="325">
        <v>8</v>
      </c>
      <c r="L90" s="325">
        <v>1</v>
      </c>
      <c r="M90" s="336">
        <v>6770000000</v>
      </c>
      <c r="N90" s="323">
        <v>0</v>
      </c>
      <c r="O90" s="322">
        <v>2747609.76</v>
      </c>
      <c r="P90" s="322">
        <v>2740500</v>
      </c>
      <c r="Q90" s="321">
        <v>2760500</v>
      </c>
    </row>
    <row r="91" spans="1:17" ht="15" x14ac:dyDescent="0.25">
      <c r="A91" s="344"/>
      <c r="B91" s="343"/>
      <c r="C91" s="342"/>
      <c r="D91" s="350"/>
      <c r="E91" s="435" t="s">
        <v>304</v>
      </c>
      <c r="F91" s="433"/>
      <c r="G91" s="433"/>
      <c r="H91" s="433"/>
      <c r="I91" s="434"/>
      <c r="J91" s="326">
        <v>137</v>
      </c>
      <c r="K91" s="325">
        <v>8</v>
      </c>
      <c r="L91" s="325">
        <v>1</v>
      </c>
      <c r="M91" s="336">
        <v>6770095220</v>
      </c>
      <c r="N91" s="323">
        <v>0</v>
      </c>
      <c r="O91" s="322">
        <v>627109.76</v>
      </c>
      <c r="P91" s="322">
        <v>620000</v>
      </c>
      <c r="Q91" s="321">
        <v>640000</v>
      </c>
    </row>
    <row r="92" spans="1:17" ht="15" x14ac:dyDescent="0.25">
      <c r="A92" s="344"/>
      <c r="B92" s="343"/>
      <c r="C92" s="342"/>
      <c r="D92" s="341"/>
      <c r="E92" s="341"/>
      <c r="F92" s="429" t="s">
        <v>303</v>
      </c>
      <c r="G92" s="430"/>
      <c r="H92" s="430"/>
      <c r="I92" s="431"/>
      <c r="J92" s="326">
        <v>137</v>
      </c>
      <c r="K92" s="325">
        <v>8</v>
      </c>
      <c r="L92" s="325">
        <v>1</v>
      </c>
      <c r="M92" s="336">
        <v>6770095220</v>
      </c>
      <c r="N92" s="323">
        <v>240</v>
      </c>
      <c r="O92" s="322">
        <v>627109.76</v>
      </c>
      <c r="P92" s="322">
        <v>620000</v>
      </c>
      <c r="Q92" s="322">
        <v>640000</v>
      </c>
    </row>
    <row r="93" spans="1:17" ht="15" x14ac:dyDescent="0.25">
      <c r="A93" s="344"/>
      <c r="B93" s="343"/>
      <c r="C93" s="342"/>
      <c r="D93" s="341"/>
      <c r="E93" s="341"/>
      <c r="F93" s="483" t="s">
        <v>367</v>
      </c>
      <c r="G93" s="483"/>
      <c r="H93" s="483"/>
      <c r="I93" s="483"/>
      <c r="J93" s="349">
        <v>137</v>
      </c>
      <c r="K93" s="348">
        <v>8</v>
      </c>
      <c r="L93" s="348">
        <v>1</v>
      </c>
      <c r="M93" s="336">
        <v>6770095220</v>
      </c>
      <c r="N93" s="347">
        <v>244</v>
      </c>
      <c r="O93" s="322">
        <v>394109.76</v>
      </c>
      <c r="P93" s="346">
        <v>385000</v>
      </c>
      <c r="Q93" s="345">
        <v>402000</v>
      </c>
    </row>
    <row r="94" spans="1:17" ht="15" x14ac:dyDescent="0.25">
      <c r="A94" s="344"/>
      <c r="B94" s="343"/>
      <c r="C94" s="342"/>
      <c r="D94" s="341"/>
      <c r="E94" s="341"/>
      <c r="F94" s="492" t="s">
        <v>368</v>
      </c>
      <c r="G94" s="493"/>
      <c r="H94" s="493"/>
      <c r="I94" s="494"/>
      <c r="J94" s="349">
        <v>137</v>
      </c>
      <c r="K94" s="348">
        <v>8</v>
      </c>
      <c r="L94" s="348">
        <v>1</v>
      </c>
      <c r="M94" s="336">
        <v>6770095220</v>
      </c>
      <c r="N94" s="347">
        <v>247</v>
      </c>
      <c r="O94" s="322">
        <v>233000</v>
      </c>
      <c r="P94" s="346">
        <v>235000</v>
      </c>
      <c r="Q94" s="346">
        <v>238000</v>
      </c>
    </row>
    <row r="95" spans="1:17" ht="15" x14ac:dyDescent="0.25">
      <c r="A95" s="344"/>
      <c r="B95" s="343"/>
      <c r="C95" s="342"/>
      <c r="D95" s="341"/>
      <c r="E95" s="341"/>
      <c r="F95" s="422" t="s">
        <v>381</v>
      </c>
      <c r="G95" s="422"/>
      <c r="H95" s="422"/>
      <c r="I95" s="422"/>
      <c r="J95" s="326">
        <v>137</v>
      </c>
      <c r="K95" s="325">
        <v>8</v>
      </c>
      <c r="L95" s="325">
        <v>1</v>
      </c>
      <c r="M95" s="336">
        <v>6770075080</v>
      </c>
      <c r="N95" s="323">
        <v>0</v>
      </c>
      <c r="O95" s="322">
        <v>2120500</v>
      </c>
      <c r="P95" s="322">
        <v>2120500</v>
      </c>
      <c r="Q95" s="322">
        <v>2120500</v>
      </c>
    </row>
    <row r="96" spans="1:17" ht="15" x14ac:dyDescent="0.25">
      <c r="A96" s="340"/>
      <c r="B96" s="339"/>
      <c r="C96" s="338"/>
      <c r="D96" s="337"/>
      <c r="E96" s="337"/>
      <c r="F96" s="311" t="s">
        <v>146</v>
      </c>
      <c r="G96" s="471"/>
      <c r="H96" s="471"/>
      <c r="I96" s="472"/>
      <c r="J96" s="326">
        <v>137</v>
      </c>
      <c r="K96" s="325">
        <v>8</v>
      </c>
      <c r="L96" s="325">
        <v>1</v>
      </c>
      <c r="M96" s="403">
        <v>6770075080</v>
      </c>
      <c r="N96" s="323">
        <v>540</v>
      </c>
      <c r="O96" s="322">
        <v>2120500</v>
      </c>
      <c r="P96" s="322">
        <v>2120500</v>
      </c>
      <c r="Q96" s="322">
        <v>2120500</v>
      </c>
    </row>
    <row r="97" spans="1:17" ht="14.25" x14ac:dyDescent="0.2">
      <c r="A97" s="476" t="s">
        <v>301</v>
      </c>
      <c r="B97" s="477"/>
      <c r="C97" s="477"/>
      <c r="D97" s="477"/>
      <c r="E97" s="477"/>
      <c r="F97" s="477"/>
      <c r="G97" s="477"/>
      <c r="H97" s="477"/>
      <c r="I97" s="478"/>
      <c r="J97" s="335">
        <v>137</v>
      </c>
      <c r="K97" s="334">
        <v>10</v>
      </c>
      <c r="L97" s="334">
        <v>0</v>
      </c>
      <c r="M97" s="333">
        <v>0</v>
      </c>
      <c r="N97" s="332">
        <v>0</v>
      </c>
      <c r="O97" s="331">
        <v>175200</v>
      </c>
      <c r="P97" s="331">
        <v>180000</v>
      </c>
      <c r="Q97" s="330">
        <v>182000</v>
      </c>
    </row>
    <row r="98" spans="1:17" ht="14.25" x14ac:dyDescent="0.2">
      <c r="A98" s="328"/>
      <c r="B98" s="327"/>
      <c r="C98" s="327"/>
      <c r="D98" s="327"/>
      <c r="E98" s="327"/>
      <c r="F98" s="477" t="s">
        <v>300</v>
      </c>
      <c r="G98" s="481"/>
      <c r="H98" s="481"/>
      <c r="I98" s="482"/>
      <c r="J98" s="335">
        <v>137</v>
      </c>
      <c r="K98" s="334">
        <v>10</v>
      </c>
      <c r="L98" s="334">
        <v>1</v>
      </c>
      <c r="M98" s="333">
        <v>0</v>
      </c>
      <c r="N98" s="332">
        <v>0</v>
      </c>
      <c r="O98" s="331">
        <v>175200</v>
      </c>
      <c r="P98" s="331">
        <v>180000</v>
      </c>
      <c r="Q98" s="330">
        <v>182000</v>
      </c>
    </row>
    <row r="99" spans="1:17" ht="15" x14ac:dyDescent="0.25">
      <c r="A99" s="328"/>
      <c r="B99" s="327"/>
      <c r="C99" s="327"/>
      <c r="D99" s="327"/>
      <c r="E99" s="327"/>
      <c r="F99" s="473" t="s">
        <v>382</v>
      </c>
      <c r="G99" s="479"/>
      <c r="H99" s="479"/>
      <c r="I99" s="480"/>
      <c r="J99" s="326">
        <v>137</v>
      </c>
      <c r="K99" s="325">
        <v>10</v>
      </c>
      <c r="L99" s="325">
        <v>1</v>
      </c>
      <c r="M99" s="324">
        <v>6700000000</v>
      </c>
      <c r="N99" s="323">
        <v>0</v>
      </c>
      <c r="O99" s="322">
        <v>175200</v>
      </c>
      <c r="P99" s="322">
        <v>180000</v>
      </c>
      <c r="Q99" s="321">
        <v>182000</v>
      </c>
    </row>
    <row r="100" spans="1:17" ht="15" x14ac:dyDescent="0.25">
      <c r="A100" s="328"/>
      <c r="B100" s="327"/>
      <c r="C100" s="327"/>
      <c r="D100" s="327"/>
      <c r="E100" s="327"/>
      <c r="F100" s="473" t="s">
        <v>383</v>
      </c>
      <c r="G100" s="474"/>
      <c r="H100" s="474"/>
      <c r="I100" s="475"/>
      <c r="J100" s="326">
        <v>137</v>
      </c>
      <c r="K100" s="325">
        <v>10</v>
      </c>
      <c r="L100" s="325">
        <v>1</v>
      </c>
      <c r="M100" s="324">
        <v>6710000000</v>
      </c>
      <c r="N100" s="323">
        <v>0</v>
      </c>
      <c r="O100" s="322">
        <v>175200</v>
      </c>
      <c r="P100" s="322">
        <v>180000</v>
      </c>
      <c r="Q100" s="321">
        <v>182000</v>
      </c>
    </row>
    <row r="101" spans="1:17" ht="15" x14ac:dyDescent="0.25">
      <c r="A101" s="328"/>
      <c r="B101" s="327"/>
      <c r="C101" s="329"/>
      <c r="D101" s="473" t="s">
        <v>297</v>
      </c>
      <c r="E101" s="474"/>
      <c r="F101" s="474"/>
      <c r="G101" s="474"/>
      <c r="H101" s="474"/>
      <c r="I101" s="475"/>
      <c r="J101" s="326">
        <v>137</v>
      </c>
      <c r="K101" s="325">
        <v>10</v>
      </c>
      <c r="L101" s="325">
        <v>1</v>
      </c>
      <c r="M101" s="324">
        <v>6710025050</v>
      </c>
      <c r="N101" s="323">
        <v>0</v>
      </c>
      <c r="O101" s="322">
        <v>175200</v>
      </c>
      <c r="P101" s="322">
        <v>180000</v>
      </c>
      <c r="Q101" s="321">
        <v>182000</v>
      </c>
    </row>
    <row r="102" spans="1:17" ht="15" x14ac:dyDescent="0.25">
      <c r="A102" s="328"/>
      <c r="B102" s="327"/>
      <c r="C102" s="329"/>
      <c r="D102" s="329"/>
      <c r="E102" s="474" t="s">
        <v>296</v>
      </c>
      <c r="F102" s="474"/>
      <c r="G102" s="474"/>
      <c r="H102" s="474"/>
      <c r="I102" s="475"/>
      <c r="J102" s="326">
        <v>137</v>
      </c>
      <c r="K102" s="325">
        <v>10</v>
      </c>
      <c r="L102" s="325">
        <v>1</v>
      </c>
      <c r="M102" s="324">
        <v>6710025050</v>
      </c>
      <c r="N102" s="323">
        <v>310</v>
      </c>
      <c r="O102" s="322">
        <v>175200</v>
      </c>
      <c r="P102" s="322">
        <v>180000</v>
      </c>
      <c r="Q102" s="321">
        <v>182000</v>
      </c>
    </row>
    <row r="103" spans="1:17" ht="15" x14ac:dyDescent="0.25">
      <c r="A103" s="328"/>
      <c r="B103" s="327"/>
      <c r="C103" s="327"/>
      <c r="D103" s="473" t="s">
        <v>384</v>
      </c>
      <c r="E103" s="474"/>
      <c r="F103" s="474"/>
      <c r="G103" s="474"/>
      <c r="H103" s="474"/>
      <c r="I103" s="475"/>
      <c r="J103" s="326">
        <v>137</v>
      </c>
      <c r="K103" s="325">
        <v>10</v>
      </c>
      <c r="L103" s="325">
        <v>1</v>
      </c>
      <c r="M103" s="324">
        <v>6710025050</v>
      </c>
      <c r="N103" s="323">
        <v>312</v>
      </c>
      <c r="O103" s="322">
        <v>175200</v>
      </c>
      <c r="P103" s="322">
        <v>180000</v>
      </c>
      <c r="Q103" s="321">
        <v>182000</v>
      </c>
    </row>
    <row r="104" spans="1:17" ht="15.75" thickBot="1" x14ac:dyDescent="0.3">
      <c r="A104" s="320"/>
      <c r="B104" s="468" t="s">
        <v>385</v>
      </c>
      <c r="C104" s="469"/>
      <c r="D104" s="469"/>
      <c r="E104" s="469"/>
      <c r="F104" s="469"/>
      <c r="G104" s="469"/>
      <c r="H104" s="469"/>
      <c r="I104" s="470"/>
      <c r="J104" s="319"/>
      <c r="K104" s="319"/>
      <c r="L104" s="319"/>
      <c r="M104" s="318"/>
      <c r="N104" s="318"/>
      <c r="O104" s="317">
        <v>12793000</v>
      </c>
      <c r="P104" s="317">
        <v>11397900</v>
      </c>
      <c r="Q104" s="317">
        <v>11251900</v>
      </c>
    </row>
    <row r="108" spans="1:17" ht="15" x14ac:dyDescent="0.25">
      <c r="A108" s="315"/>
      <c r="B108" s="315"/>
      <c r="C108" s="315"/>
      <c r="D108" s="315"/>
      <c r="E108" s="315"/>
      <c r="F108" s="315"/>
      <c r="G108" s="315"/>
      <c r="H108" s="316"/>
      <c r="I108" s="315"/>
      <c r="J108" s="315"/>
      <c r="K108" s="315"/>
      <c r="L108" s="315"/>
      <c r="M108" s="315"/>
      <c r="N108" s="315"/>
      <c r="O108" s="315"/>
      <c r="P108" s="315"/>
      <c r="Q108" s="315"/>
    </row>
  </sheetData>
  <mergeCells count="99">
    <mergeCell ref="E75:I75"/>
    <mergeCell ref="F94:I94"/>
    <mergeCell ref="E84:I84"/>
    <mergeCell ref="D83:I83"/>
    <mergeCell ref="F85:I85"/>
    <mergeCell ref="F86:I86"/>
    <mergeCell ref="E80:I80"/>
    <mergeCell ref="F81:I81"/>
    <mergeCell ref="D58:I58"/>
    <mergeCell ref="E59:I59"/>
    <mergeCell ref="F66:I66"/>
    <mergeCell ref="F65:I65"/>
    <mergeCell ref="C56:I56"/>
    <mergeCell ref="F64:I64"/>
    <mergeCell ref="D57:I57"/>
    <mergeCell ref="F63:I63"/>
    <mergeCell ref="F61:I61"/>
    <mergeCell ref="F62:I62"/>
    <mergeCell ref="F60:I60"/>
    <mergeCell ref="D48:I48"/>
    <mergeCell ref="F51:I51"/>
    <mergeCell ref="F50:I50"/>
    <mergeCell ref="F53:I53"/>
    <mergeCell ref="A55:I55"/>
    <mergeCell ref="F52:I52"/>
    <mergeCell ref="F54:I54"/>
    <mergeCell ref="F49:I49"/>
    <mergeCell ref="B104:I104"/>
    <mergeCell ref="D90:I90"/>
    <mergeCell ref="F96:I96"/>
    <mergeCell ref="F100:I100"/>
    <mergeCell ref="D101:I101"/>
    <mergeCell ref="A97:I97"/>
    <mergeCell ref="D103:I103"/>
    <mergeCell ref="F99:I99"/>
    <mergeCell ref="E102:I102"/>
    <mergeCell ref="F98:I98"/>
    <mergeCell ref="F95:I95"/>
    <mergeCell ref="F92:I92"/>
    <mergeCell ref="E91:I91"/>
    <mergeCell ref="F93:I93"/>
    <mergeCell ref="D70:I70"/>
    <mergeCell ref="F67:I67"/>
    <mergeCell ref="E74:I74"/>
    <mergeCell ref="D89:I89"/>
    <mergeCell ref="A68:I68"/>
    <mergeCell ref="D72:I72"/>
    <mergeCell ref="C69:I69"/>
    <mergeCell ref="D71:I71"/>
    <mergeCell ref="F73:I73"/>
    <mergeCell ref="C88:I88"/>
    <mergeCell ref="A87:I87"/>
    <mergeCell ref="C77:I77"/>
    <mergeCell ref="A76:I76"/>
    <mergeCell ref="D79:I79"/>
    <mergeCell ref="D78:I78"/>
    <mergeCell ref="F82:I82"/>
    <mergeCell ref="F34:I34"/>
    <mergeCell ref="F35:I35"/>
    <mergeCell ref="F43:I43"/>
    <mergeCell ref="A45:I45"/>
    <mergeCell ref="D47:I47"/>
    <mergeCell ref="C46:I46"/>
    <mergeCell ref="F37:I37"/>
    <mergeCell ref="F38:I38"/>
    <mergeCell ref="D36:I36"/>
    <mergeCell ref="F39:I39"/>
    <mergeCell ref="F44:I44"/>
    <mergeCell ref="D40:I40"/>
    <mergeCell ref="F41:I41"/>
    <mergeCell ref="F42:I42"/>
    <mergeCell ref="A4:Q5"/>
    <mergeCell ref="F14:I14"/>
    <mergeCell ref="F22:I22"/>
    <mergeCell ref="F12:I12"/>
    <mergeCell ref="D18:I18"/>
    <mergeCell ref="D11:I11"/>
    <mergeCell ref="E13:I13"/>
    <mergeCell ref="F21:I21"/>
    <mergeCell ref="D19:I19"/>
    <mergeCell ref="F15:I15"/>
    <mergeCell ref="A7:I7"/>
    <mergeCell ref="A9:I9"/>
    <mergeCell ref="C10:I10"/>
    <mergeCell ref="F16:I16"/>
    <mergeCell ref="E20:I20"/>
    <mergeCell ref="A8:I8"/>
    <mergeCell ref="F32:I32"/>
    <mergeCell ref="F33:I33"/>
    <mergeCell ref="F28:I28"/>
    <mergeCell ref="F30:I30"/>
    <mergeCell ref="C17:I17"/>
    <mergeCell ref="F29:I29"/>
    <mergeCell ref="D31:I31"/>
    <mergeCell ref="F23:I23"/>
    <mergeCell ref="F24:I24"/>
    <mergeCell ref="F25:I25"/>
    <mergeCell ref="F27:I27"/>
    <mergeCell ref="F26:I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/>
  </sheetViews>
  <sheetFormatPr defaultRowHeight="12.75" x14ac:dyDescent="0.2"/>
  <cols>
    <col min="11" max="11" width="14" customWidth="1"/>
    <col min="16" max="16" width="13.140625" bestFit="1" customWidth="1"/>
    <col min="17" max="18" width="11.7109375" bestFit="1" customWidth="1"/>
    <col min="19" max="19" width="12.42578125" customWidth="1"/>
    <col min="20" max="20" width="13.5703125" customWidth="1"/>
    <col min="21" max="21" width="13.85546875" customWidth="1"/>
  </cols>
  <sheetData>
    <row r="1" spans="1:21" x14ac:dyDescent="0.2">
      <c r="A1" s="500"/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499"/>
      <c r="P1" s="499"/>
      <c r="Q1" s="505"/>
      <c r="R1" s="505"/>
      <c r="S1" s="512" t="s">
        <v>386</v>
      </c>
      <c r="T1" s="505"/>
      <c r="U1" s="505"/>
    </row>
    <row r="2" spans="1:21" x14ac:dyDescent="0.2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499"/>
      <c r="P2" s="499"/>
      <c r="Q2" s="505"/>
      <c r="R2" s="505"/>
      <c r="S2" s="512" t="s">
        <v>48</v>
      </c>
      <c r="T2" s="505"/>
      <c r="U2" s="505"/>
    </row>
    <row r="3" spans="1:21" x14ac:dyDescent="0.2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499"/>
      <c r="P3" s="499"/>
      <c r="Q3" s="505"/>
      <c r="R3" s="505"/>
      <c r="S3" s="512" t="s">
        <v>387</v>
      </c>
      <c r="T3" s="505"/>
      <c r="U3" s="505"/>
    </row>
    <row r="4" spans="1:21" x14ac:dyDescent="0.2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499"/>
      <c r="P4" s="499"/>
      <c r="Q4" s="505"/>
      <c r="R4" s="505"/>
      <c r="S4" s="513" t="s">
        <v>38</v>
      </c>
      <c r="T4" s="505"/>
      <c r="U4" s="505"/>
    </row>
    <row r="5" spans="1:21" x14ac:dyDescent="0.2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499"/>
      <c r="P5" s="499"/>
      <c r="Q5" s="505"/>
      <c r="R5" s="505"/>
      <c r="S5" s="505"/>
      <c r="T5" s="505"/>
      <c r="U5" s="505"/>
    </row>
    <row r="6" spans="1:21" x14ac:dyDescent="0.2">
      <c r="A6" s="498" t="s">
        <v>388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</row>
    <row r="7" spans="1:21" x14ac:dyDescent="0.2">
      <c r="A7" s="588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05"/>
      <c r="S7" s="505"/>
      <c r="T7" s="505"/>
      <c r="U7" s="505"/>
    </row>
    <row r="8" spans="1:21" x14ac:dyDescent="0.2">
      <c r="A8" s="588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05"/>
      <c r="S8" s="505"/>
      <c r="T8" s="505"/>
      <c r="U8" s="510" t="s">
        <v>2</v>
      </c>
    </row>
    <row r="9" spans="1:21" ht="13.5" thickBot="1" x14ac:dyDescent="0.25">
      <c r="A9" s="501"/>
      <c r="B9" s="501"/>
      <c r="C9" s="501"/>
      <c r="D9" s="501"/>
      <c r="E9" s="501"/>
      <c r="F9" s="501"/>
      <c r="G9" s="501"/>
      <c r="H9" s="501"/>
      <c r="I9" s="501"/>
      <c r="J9" s="506"/>
      <c r="K9" s="501"/>
      <c r="L9" s="501"/>
      <c r="M9" s="501"/>
      <c r="N9" s="501"/>
      <c r="O9" s="506"/>
      <c r="P9" s="506"/>
      <c r="Q9" s="506" t="s">
        <v>389</v>
      </c>
      <c r="R9" s="506"/>
      <c r="S9" s="506"/>
      <c r="T9" s="506"/>
      <c r="U9" s="506"/>
    </row>
    <row r="10" spans="1:21" ht="23.25" thickBot="1" x14ac:dyDescent="0.25">
      <c r="A10" s="508"/>
      <c r="B10" s="509"/>
      <c r="C10" s="509"/>
      <c r="D10" s="509"/>
      <c r="E10" s="507"/>
      <c r="F10" s="509"/>
      <c r="G10" s="507"/>
      <c r="H10" s="507"/>
      <c r="I10" s="507"/>
      <c r="J10" s="507" t="s">
        <v>44</v>
      </c>
      <c r="K10" s="502" t="s">
        <v>359</v>
      </c>
      <c r="L10" s="502" t="s">
        <v>288</v>
      </c>
      <c r="M10" s="502" t="s">
        <v>287</v>
      </c>
      <c r="N10" s="502" t="s">
        <v>360</v>
      </c>
      <c r="O10" s="502" t="s">
        <v>286</v>
      </c>
      <c r="P10" s="503" t="s">
        <v>25</v>
      </c>
      <c r="Q10" s="503" t="s">
        <v>390</v>
      </c>
      <c r="R10" s="503" t="s">
        <v>391</v>
      </c>
      <c r="S10" s="503">
        <v>2021</v>
      </c>
      <c r="T10" s="503">
        <v>2022</v>
      </c>
      <c r="U10" s="504">
        <v>2023</v>
      </c>
    </row>
    <row r="11" spans="1:21" x14ac:dyDescent="0.2">
      <c r="A11" s="583" t="s">
        <v>392</v>
      </c>
      <c r="B11" s="584"/>
      <c r="C11" s="584"/>
      <c r="D11" s="584"/>
      <c r="E11" s="584"/>
      <c r="F11" s="584"/>
      <c r="G11" s="584"/>
      <c r="H11" s="584"/>
      <c r="I11" s="584"/>
      <c r="J11" s="585"/>
      <c r="K11" s="530">
        <v>0</v>
      </c>
      <c r="L11" s="531">
        <v>0</v>
      </c>
      <c r="M11" s="531">
        <v>0</v>
      </c>
      <c r="N11" s="532">
        <v>0</v>
      </c>
      <c r="O11" s="533"/>
      <c r="P11" s="534"/>
      <c r="Q11" s="534"/>
      <c r="R11" s="535"/>
      <c r="S11" s="536">
        <v>12783000</v>
      </c>
      <c r="T11" s="536">
        <v>11397900</v>
      </c>
      <c r="U11" s="537">
        <v>11251900</v>
      </c>
    </row>
    <row r="12" spans="1:21" x14ac:dyDescent="0.2">
      <c r="A12" s="596" t="s">
        <v>393</v>
      </c>
      <c r="B12" s="597"/>
      <c r="C12" s="597"/>
      <c r="D12" s="597"/>
      <c r="E12" s="597"/>
      <c r="F12" s="597"/>
      <c r="G12" s="597"/>
      <c r="H12" s="597"/>
      <c r="I12" s="597"/>
      <c r="J12" s="598"/>
      <c r="K12" s="538">
        <v>6700000000</v>
      </c>
      <c r="L12" s="539">
        <v>0</v>
      </c>
      <c r="M12" s="539">
        <v>0</v>
      </c>
      <c r="N12" s="540">
        <v>0</v>
      </c>
      <c r="O12" s="522"/>
      <c r="P12" s="523"/>
      <c r="Q12" s="523"/>
      <c r="R12" s="518"/>
      <c r="S12" s="541">
        <v>12780400</v>
      </c>
      <c r="T12" s="541">
        <v>11395000</v>
      </c>
      <c r="U12" s="542">
        <v>11248900</v>
      </c>
    </row>
    <row r="13" spans="1:21" ht="13.5" x14ac:dyDescent="0.25">
      <c r="A13" s="600" t="s">
        <v>341</v>
      </c>
      <c r="B13" s="602"/>
      <c r="C13" s="602"/>
      <c r="D13" s="602"/>
      <c r="E13" s="602"/>
      <c r="F13" s="602"/>
      <c r="G13" s="602"/>
      <c r="H13" s="602"/>
      <c r="I13" s="602"/>
      <c r="J13" s="603"/>
      <c r="K13" s="543">
        <v>6710010000</v>
      </c>
      <c r="L13" s="544">
        <v>0</v>
      </c>
      <c r="M13" s="544">
        <v>0</v>
      </c>
      <c r="N13" s="545">
        <v>0</v>
      </c>
      <c r="O13" s="522"/>
      <c r="P13" s="523"/>
      <c r="Q13" s="523"/>
      <c r="R13" s="518"/>
      <c r="S13" s="546">
        <v>3927014.95</v>
      </c>
      <c r="T13" s="546">
        <v>3985690</v>
      </c>
      <c r="U13" s="547">
        <v>3988992</v>
      </c>
    </row>
    <row r="14" spans="1:21" x14ac:dyDescent="0.2">
      <c r="A14" s="586" t="s">
        <v>340</v>
      </c>
      <c r="B14" s="586"/>
      <c r="C14" s="586"/>
      <c r="D14" s="586"/>
      <c r="E14" s="586"/>
      <c r="F14" s="586"/>
      <c r="G14" s="586"/>
      <c r="H14" s="586"/>
      <c r="I14" s="586"/>
      <c r="J14" s="587"/>
      <c r="K14" s="525">
        <v>6710010010</v>
      </c>
      <c r="L14" s="526">
        <v>1</v>
      </c>
      <c r="M14" s="526">
        <v>2</v>
      </c>
      <c r="N14" s="527">
        <v>0</v>
      </c>
      <c r="O14" s="522"/>
      <c r="P14" s="523"/>
      <c r="Q14" s="523"/>
      <c r="R14" s="518"/>
      <c r="S14" s="528">
        <v>968569.6</v>
      </c>
      <c r="T14" s="528">
        <v>969990</v>
      </c>
      <c r="U14" s="548">
        <v>971292</v>
      </c>
    </row>
    <row r="15" spans="1:21" x14ac:dyDescent="0.2">
      <c r="A15" s="495" t="s">
        <v>343</v>
      </c>
      <c r="B15" s="495"/>
      <c r="C15" s="495"/>
      <c r="D15" s="495"/>
      <c r="E15" s="495"/>
      <c r="F15" s="495"/>
      <c r="G15" s="495"/>
      <c r="H15" s="495"/>
      <c r="I15" s="495"/>
      <c r="J15" s="582"/>
      <c r="K15" s="520">
        <v>6710010010</v>
      </c>
      <c r="L15" s="521">
        <v>1</v>
      </c>
      <c r="M15" s="521">
        <v>0</v>
      </c>
      <c r="N15" s="517">
        <v>0</v>
      </c>
      <c r="O15" s="522"/>
      <c r="P15" s="523"/>
      <c r="Q15" s="523"/>
      <c r="R15" s="518"/>
      <c r="S15" s="518">
        <v>968569.6</v>
      </c>
      <c r="T15" s="518">
        <v>969990</v>
      </c>
      <c r="U15" s="519">
        <v>971292</v>
      </c>
    </row>
    <row r="16" spans="1:21" x14ac:dyDescent="0.2">
      <c r="A16" s="495" t="s">
        <v>342</v>
      </c>
      <c r="B16" s="495"/>
      <c r="C16" s="495"/>
      <c r="D16" s="495"/>
      <c r="E16" s="495"/>
      <c r="F16" s="495"/>
      <c r="G16" s="495"/>
      <c r="H16" s="495"/>
      <c r="I16" s="495"/>
      <c r="J16" s="582"/>
      <c r="K16" s="520">
        <v>6710010010</v>
      </c>
      <c r="L16" s="521">
        <v>1</v>
      </c>
      <c r="M16" s="521">
        <v>2</v>
      </c>
      <c r="N16" s="517">
        <v>0</v>
      </c>
      <c r="O16" s="522"/>
      <c r="P16" s="523"/>
      <c r="Q16" s="523"/>
      <c r="R16" s="518"/>
      <c r="S16" s="518">
        <v>968569.6</v>
      </c>
      <c r="T16" s="518">
        <v>969990</v>
      </c>
      <c r="U16" s="519">
        <v>971292</v>
      </c>
    </row>
    <row r="17" spans="1:21" x14ac:dyDescent="0.2">
      <c r="A17" s="495" t="s">
        <v>322</v>
      </c>
      <c r="B17" s="495"/>
      <c r="C17" s="495"/>
      <c r="D17" s="495"/>
      <c r="E17" s="495"/>
      <c r="F17" s="495"/>
      <c r="G17" s="495"/>
      <c r="H17" s="495"/>
      <c r="I17" s="495"/>
      <c r="J17" s="582"/>
      <c r="K17" s="520">
        <v>6710010010</v>
      </c>
      <c r="L17" s="521">
        <v>1</v>
      </c>
      <c r="M17" s="521">
        <v>2</v>
      </c>
      <c r="N17" s="517">
        <v>120</v>
      </c>
      <c r="O17" s="522"/>
      <c r="P17" s="523"/>
      <c r="Q17" s="523"/>
      <c r="R17" s="518"/>
      <c r="S17" s="518">
        <v>968569.6</v>
      </c>
      <c r="T17" s="518">
        <v>969990</v>
      </c>
      <c r="U17" s="519">
        <v>971292</v>
      </c>
    </row>
    <row r="18" spans="1:21" x14ac:dyDescent="0.2">
      <c r="A18" s="593" t="s">
        <v>337</v>
      </c>
      <c r="B18" s="594"/>
      <c r="C18" s="594"/>
      <c r="D18" s="594"/>
      <c r="E18" s="594"/>
      <c r="F18" s="594"/>
      <c r="G18" s="594"/>
      <c r="H18" s="594"/>
      <c r="I18" s="594"/>
      <c r="J18" s="595"/>
      <c r="K18" s="525">
        <v>6710010020</v>
      </c>
      <c r="L18" s="526">
        <v>0</v>
      </c>
      <c r="M18" s="526">
        <v>0</v>
      </c>
      <c r="N18" s="527">
        <v>0</v>
      </c>
      <c r="O18" s="522"/>
      <c r="P18" s="523"/>
      <c r="Q18" s="523"/>
      <c r="R18" s="518"/>
      <c r="S18" s="528">
        <v>2903645.35</v>
      </c>
      <c r="T18" s="528">
        <v>2960900</v>
      </c>
      <c r="U18" s="548">
        <v>2962900</v>
      </c>
    </row>
    <row r="19" spans="1:21" x14ac:dyDescent="0.2">
      <c r="A19" s="495" t="s">
        <v>343</v>
      </c>
      <c r="B19" s="495"/>
      <c r="C19" s="495"/>
      <c r="D19" s="495"/>
      <c r="E19" s="495"/>
      <c r="F19" s="495"/>
      <c r="G19" s="495"/>
      <c r="H19" s="495"/>
      <c r="I19" s="495"/>
      <c r="J19" s="582"/>
      <c r="K19" s="520">
        <v>6710010020</v>
      </c>
      <c r="L19" s="521">
        <v>1</v>
      </c>
      <c r="M19" s="521">
        <v>0</v>
      </c>
      <c r="N19" s="517">
        <v>0</v>
      </c>
      <c r="O19" s="522"/>
      <c r="P19" s="523"/>
      <c r="Q19" s="523"/>
      <c r="R19" s="518"/>
      <c r="S19" s="518">
        <v>2903645.35</v>
      </c>
      <c r="T19" s="518">
        <v>2960900</v>
      </c>
      <c r="U19" s="519">
        <v>2962900</v>
      </c>
    </row>
    <row r="20" spans="1:21" x14ac:dyDescent="0.2">
      <c r="A20" s="495" t="s">
        <v>339</v>
      </c>
      <c r="B20" s="495"/>
      <c r="C20" s="495"/>
      <c r="D20" s="495"/>
      <c r="E20" s="495"/>
      <c r="F20" s="495"/>
      <c r="G20" s="495"/>
      <c r="H20" s="495"/>
      <c r="I20" s="495"/>
      <c r="J20" s="582"/>
      <c r="K20" s="520">
        <v>6710010020</v>
      </c>
      <c r="L20" s="521">
        <v>1</v>
      </c>
      <c r="M20" s="521">
        <v>4</v>
      </c>
      <c r="N20" s="517">
        <v>0</v>
      </c>
      <c r="O20" s="522"/>
      <c r="P20" s="523"/>
      <c r="Q20" s="523"/>
      <c r="R20" s="518"/>
      <c r="S20" s="518">
        <v>2903645.35</v>
      </c>
      <c r="T20" s="518">
        <v>2960900</v>
      </c>
      <c r="U20" s="519">
        <v>2962900</v>
      </c>
    </row>
    <row r="21" spans="1:21" x14ac:dyDescent="0.2">
      <c r="A21" s="495" t="s">
        <v>322</v>
      </c>
      <c r="B21" s="495"/>
      <c r="C21" s="495"/>
      <c r="D21" s="495"/>
      <c r="E21" s="495"/>
      <c r="F21" s="495"/>
      <c r="G21" s="495"/>
      <c r="H21" s="495"/>
      <c r="I21" s="495"/>
      <c r="J21" s="582"/>
      <c r="K21" s="520">
        <v>6710010020</v>
      </c>
      <c r="L21" s="521">
        <v>1</v>
      </c>
      <c r="M21" s="521">
        <v>4</v>
      </c>
      <c r="N21" s="517">
        <v>120</v>
      </c>
      <c r="O21" s="522"/>
      <c r="P21" s="523"/>
      <c r="Q21" s="523"/>
      <c r="R21" s="518"/>
      <c r="S21" s="518">
        <v>2288970.35</v>
      </c>
      <c r="T21" s="518">
        <v>2343600</v>
      </c>
      <c r="U21" s="519">
        <v>2343600</v>
      </c>
    </row>
    <row r="22" spans="1:21" x14ac:dyDescent="0.2">
      <c r="A22" s="495" t="s">
        <v>303</v>
      </c>
      <c r="B22" s="495"/>
      <c r="C22" s="495"/>
      <c r="D22" s="495"/>
      <c r="E22" s="495"/>
      <c r="F22" s="495"/>
      <c r="G22" s="495"/>
      <c r="H22" s="495"/>
      <c r="I22" s="495"/>
      <c r="J22" s="582"/>
      <c r="K22" s="520">
        <v>6710010020</v>
      </c>
      <c r="L22" s="521">
        <v>1</v>
      </c>
      <c r="M22" s="521">
        <v>4</v>
      </c>
      <c r="N22" s="517">
        <v>240</v>
      </c>
      <c r="O22" s="522"/>
      <c r="P22" s="523"/>
      <c r="Q22" s="523"/>
      <c r="R22" s="518"/>
      <c r="S22" s="518">
        <v>512375</v>
      </c>
      <c r="T22" s="518">
        <v>515000</v>
      </c>
      <c r="U22" s="549">
        <v>517000</v>
      </c>
    </row>
    <row r="23" spans="1:21" x14ac:dyDescent="0.2">
      <c r="A23" s="495" t="s">
        <v>394</v>
      </c>
      <c r="B23" s="495"/>
      <c r="C23" s="495"/>
      <c r="D23" s="495"/>
      <c r="E23" s="495"/>
      <c r="F23" s="495"/>
      <c r="G23" s="495"/>
      <c r="H23" s="495"/>
      <c r="I23" s="495"/>
      <c r="J23" s="582"/>
      <c r="K23" s="520">
        <v>6710010020</v>
      </c>
      <c r="L23" s="521">
        <v>1</v>
      </c>
      <c r="M23" s="521">
        <v>4</v>
      </c>
      <c r="N23" s="517">
        <v>540</v>
      </c>
      <c r="O23" s="522"/>
      <c r="P23" s="523"/>
      <c r="Q23" s="523"/>
      <c r="R23" s="518"/>
      <c r="S23" s="518">
        <v>22300</v>
      </c>
      <c r="T23" s="518">
        <v>22300</v>
      </c>
      <c r="U23" s="519">
        <v>22300</v>
      </c>
    </row>
    <row r="24" spans="1:21" x14ac:dyDescent="0.2">
      <c r="A24" s="496" t="s">
        <v>335</v>
      </c>
      <c r="B24" s="591"/>
      <c r="C24" s="591"/>
      <c r="D24" s="591"/>
      <c r="E24" s="591"/>
      <c r="F24" s="591"/>
      <c r="G24" s="591"/>
      <c r="H24" s="591"/>
      <c r="I24" s="591"/>
      <c r="J24" s="592"/>
      <c r="K24" s="520">
        <v>6710010020</v>
      </c>
      <c r="L24" s="521">
        <v>1</v>
      </c>
      <c r="M24" s="521">
        <v>4</v>
      </c>
      <c r="N24" s="517">
        <v>850</v>
      </c>
      <c r="O24" s="522"/>
      <c r="P24" s="523"/>
      <c r="Q24" s="523"/>
      <c r="R24" s="518"/>
      <c r="S24" s="518">
        <v>80000</v>
      </c>
      <c r="T24" s="518">
        <v>80000</v>
      </c>
      <c r="U24" s="524">
        <v>80000</v>
      </c>
    </row>
    <row r="25" spans="1:21" x14ac:dyDescent="0.2">
      <c r="A25" s="586" t="s">
        <v>281</v>
      </c>
      <c r="B25" s="586"/>
      <c r="C25" s="586"/>
      <c r="D25" s="586"/>
      <c r="E25" s="586"/>
      <c r="F25" s="586"/>
      <c r="G25" s="586"/>
      <c r="H25" s="586"/>
      <c r="I25" s="586"/>
      <c r="J25" s="587"/>
      <c r="K25" s="525">
        <v>6710010080</v>
      </c>
      <c r="L25" s="526">
        <v>1</v>
      </c>
      <c r="M25" s="526">
        <v>6</v>
      </c>
      <c r="N25" s="527">
        <v>0</v>
      </c>
      <c r="O25" s="522"/>
      <c r="P25" s="523"/>
      <c r="Q25" s="523"/>
      <c r="R25" s="518"/>
      <c r="S25" s="528">
        <v>54800</v>
      </c>
      <c r="T25" s="528">
        <v>54800</v>
      </c>
      <c r="U25" s="529">
        <v>54800</v>
      </c>
    </row>
    <row r="26" spans="1:21" x14ac:dyDescent="0.2">
      <c r="A26" s="495" t="s">
        <v>331</v>
      </c>
      <c r="B26" s="495"/>
      <c r="C26" s="495"/>
      <c r="D26" s="495"/>
      <c r="E26" s="495"/>
      <c r="F26" s="495"/>
      <c r="G26" s="495"/>
      <c r="H26" s="495"/>
      <c r="I26" s="495"/>
      <c r="J26" s="582"/>
      <c r="K26" s="520">
        <v>6710010080</v>
      </c>
      <c r="L26" s="521">
        <v>1</v>
      </c>
      <c r="M26" s="521">
        <v>6</v>
      </c>
      <c r="N26" s="517">
        <v>0</v>
      </c>
      <c r="O26" s="522"/>
      <c r="P26" s="523"/>
      <c r="Q26" s="523"/>
      <c r="R26" s="518"/>
      <c r="S26" s="518">
        <v>54800</v>
      </c>
      <c r="T26" s="518">
        <v>54800</v>
      </c>
      <c r="U26" s="549">
        <v>54800</v>
      </c>
    </row>
    <row r="27" spans="1:21" x14ac:dyDescent="0.2">
      <c r="A27" s="495" t="s">
        <v>394</v>
      </c>
      <c r="B27" s="495"/>
      <c r="C27" s="495"/>
      <c r="D27" s="495"/>
      <c r="E27" s="495"/>
      <c r="F27" s="495"/>
      <c r="G27" s="495"/>
      <c r="H27" s="495"/>
      <c r="I27" s="495"/>
      <c r="J27" s="582"/>
      <c r="K27" s="520">
        <v>6710010080</v>
      </c>
      <c r="L27" s="521">
        <v>1</v>
      </c>
      <c r="M27" s="521">
        <v>6</v>
      </c>
      <c r="N27" s="517">
        <v>540</v>
      </c>
      <c r="O27" s="522"/>
      <c r="P27" s="523"/>
      <c r="Q27" s="523"/>
      <c r="R27" s="518"/>
      <c r="S27" s="518">
        <v>54800</v>
      </c>
      <c r="T27" s="518">
        <v>54800</v>
      </c>
      <c r="U27" s="519">
        <v>54800</v>
      </c>
    </row>
    <row r="28" spans="1:21" ht="13.5" x14ac:dyDescent="0.25">
      <c r="A28" s="589" t="s">
        <v>324</v>
      </c>
      <c r="B28" s="589"/>
      <c r="C28" s="589"/>
      <c r="D28" s="589"/>
      <c r="E28" s="589"/>
      <c r="F28" s="589"/>
      <c r="G28" s="589"/>
      <c r="H28" s="589"/>
      <c r="I28" s="589"/>
      <c r="J28" s="590"/>
      <c r="K28" s="543">
        <v>6720000000</v>
      </c>
      <c r="L28" s="544">
        <v>0</v>
      </c>
      <c r="M28" s="544">
        <v>0</v>
      </c>
      <c r="N28" s="545">
        <v>0</v>
      </c>
      <c r="O28" s="553"/>
      <c r="P28" s="554"/>
      <c r="Q28" s="554"/>
      <c r="R28" s="546"/>
      <c r="S28" s="546">
        <v>254900</v>
      </c>
      <c r="T28" s="546">
        <v>257600</v>
      </c>
      <c r="U28" s="547">
        <v>267800</v>
      </c>
    </row>
    <row r="29" spans="1:21" x14ac:dyDescent="0.2">
      <c r="A29" s="495" t="s">
        <v>279</v>
      </c>
      <c r="B29" s="495"/>
      <c r="C29" s="495"/>
      <c r="D29" s="495"/>
      <c r="E29" s="495"/>
      <c r="F29" s="495"/>
      <c r="G29" s="495"/>
      <c r="H29" s="495"/>
      <c r="I29" s="495"/>
      <c r="J29" s="582"/>
      <c r="K29" s="520">
        <v>6720000000</v>
      </c>
      <c r="L29" s="521">
        <v>2</v>
      </c>
      <c r="M29" s="521">
        <v>0</v>
      </c>
      <c r="N29" s="517">
        <v>0</v>
      </c>
      <c r="O29" s="522"/>
      <c r="P29" s="523"/>
      <c r="Q29" s="523"/>
      <c r="R29" s="518"/>
      <c r="S29" s="518">
        <v>254900</v>
      </c>
      <c r="T29" s="518">
        <v>257600</v>
      </c>
      <c r="U29" s="519">
        <v>267800</v>
      </c>
    </row>
    <row r="30" spans="1:21" x14ac:dyDescent="0.2">
      <c r="A30" s="495" t="s">
        <v>278</v>
      </c>
      <c r="B30" s="495"/>
      <c r="C30" s="495"/>
      <c r="D30" s="495"/>
      <c r="E30" s="495"/>
      <c r="F30" s="495"/>
      <c r="G30" s="495"/>
      <c r="H30" s="495"/>
      <c r="I30" s="495"/>
      <c r="J30" s="582"/>
      <c r="K30" s="520">
        <v>6720000000</v>
      </c>
      <c r="L30" s="521">
        <v>2</v>
      </c>
      <c r="M30" s="521">
        <v>3</v>
      </c>
      <c r="N30" s="517">
        <v>0</v>
      </c>
      <c r="O30" s="522"/>
      <c r="P30" s="523"/>
      <c r="Q30" s="523"/>
      <c r="R30" s="518"/>
      <c r="S30" s="518">
        <v>254900</v>
      </c>
      <c r="T30" s="518">
        <v>257600</v>
      </c>
      <c r="U30" s="519">
        <v>267800</v>
      </c>
    </row>
    <row r="31" spans="1:21" x14ac:dyDescent="0.2">
      <c r="A31" s="495" t="s">
        <v>323</v>
      </c>
      <c r="B31" s="495"/>
      <c r="C31" s="495"/>
      <c r="D31" s="495"/>
      <c r="E31" s="495"/>
      <c r="F31" s="495"/>
      <c r="G31" s="495"/>
      <c r="H31" s="495"/>
      <c r="I31" s="495"/>
      <c r="J31" s="582"/>
      <c r="K31" s="520">
        <v>6720051180</v>
      </c>
      <c r="L31" s="521">
        <v>2</v>
      </c>
      <c r="M31" s="521">
        <v>3</v>
      </c>
      <c r="N31" s="517">
        <v>0</v>
      </c>
      <c r="O31" s="522"/>
      <c r="P31" s="523"/>
      <c r="Q31" s="523"/>
      <c r="R31" s="518"/>
      <c r="S31" s="518">
        <v>254900</v>
      </c>
      <c r="T31" s="518">
        <v>257600</v>
      </c>
      <c r="U31" s="519">
        <v>267800</v>
      </c>
    </row>
    <row r="32" spans="1:21" x14ac:dyDescent="0.2">
      <c r="A32" s="495" t="s">
        <v>322</v>
      </c>
      <c r="B32" s="495"/>
      <c r="C32" s="495"/>
      <c r="D32" s="495"/>
      <c r="E32" s="495"/>
      <c r="F32" s="495"/>
      <c r="G32" s="495"/>
      <c r="H32" s="495"/>
      <c r="I32" s="495"/>
      <c r="J32" s="582"/>
      <c r="K32" s="520">
        <v>6720051180</v>
      </c>
      <c r="L32" s="521">
        <v>2</v>
      </c>
      <c r="M32" s="521">
        <v>3</v>
      </c>
      <c r="N32" s="517">
        <v>120</v>
      </c>
      <c r="O32" s="522"/>
      <c r="P32" s="523"/>
      <c r="Q32" s="523"/>
      <c r="R32" s="518"/>
      <c r="S32" s="518">
        <v>242039.2</v>
      </c>
      <c r="T32" s="518">
        <v>243474</v>
      </c>
      <c r="U32" s="519">
        <v>246078</v>
      </c>
    </row>
    <row r="33" spans="1:21" x14ac:dyDescent="0.2">
      <c r="A33" s="495" t="s">
        <v>303</v>
      </c>
      <c r="B33" s="495"/>
      <c r="C33" s="495"/>
      <c r="D33" s="495"/>
      <c r="E33" s="495"/>
      <c r="F33" s="495"/>
      <c r="G33" s="495"/>
      <c r="H33" s="495"/>
      <c r="I33" s="495"/>
      <c r="J33" s="582"/>
      <c r="K33" s="520">
        <v>6720051180</v>
      </c>
      <c r="L33" s="521">
        <v>2</v>
      </c>
      <c r="M33" s="521">
        <v>3</v>
      </c>
      <c r="N33" s="517">
        <v>240</v>
      </c>
      <c r="O33" s="522"/>
      <c r="P33" s="523"/>
      <c r="Q33" s="523"/>
      <c r="R33" s="518"/>
      <c r="S33" s="518">
        <v>12860.8</v>
      </c>
      <c r="T33" s="518">
        <v>14126</v>
      </c>
      <c r="U33" s="519">
        <v>21722</v>
      </c>
    </row>
    <row r="34" spans="1:21" ht="13.5" x14ac:dyDescent="0.25">
      <c r="A34" s="589" t="s">
        <v>320</v>
      </c>
      <c r="B34" s="589"/>
      <c r="C34" s="589"/>
      <c r="D34" s="589"/>
      <c r="E34" s="589"/>
      <c r="F34" s="589"/>
      <c r="G34" s="589"/>
      <c r="H34" s="589"/>
      <c r="I34" s="589"/>
      <c r="J34" s="590"/>
      <c r="K34" s="543">
        <v>6730000000</v>
      </c>
      <c r="L34" s="544">
        <v>0</v>
      </c>
      <c r="M34" s="544">
        <v>0</v>
      </c>
      <c r="N34" s="545">
        <v>0</v>
      </c>
      <c r="O34" s="553"/>
      <c r="P34" s="554"/>
      <c r="Q34" s="554"/>
      <c r="R34" s="546"/>
      <c r="S34" s="546">
        <v>390300</v>
      </c>
      <c r="T34" s="546">
        <v>390300</v>
      </c>
      <c r="U34" s="547">
        <v>390600</v>
      </c>
    </row>
    <row r="35" spans="1:21" x14ac:dyDescent="0.2">
      <c r="A35" s="495" t="s">
        <v>277</v>
      </c>
      <c r="B35" s="495"/>
      <c r="C35" s="495"/>
      <c r="D35" s="495"/>
      <c r="E35" s="495"/>
      <c r="F35" s="495"/>
      <c r="G35" s="495"/>
      <c r="H35" s="495"/>
      <c r="I35" s="495"/>
      <c r="J35" s="582"/>
      <c r="K35" s="520">
        <v>6730000000</v>
      </c>
      <c r="L35" s="521">
        <v>3</v>
      </c>
      <c r="M35" s="521">
        <v>0</v>
      </c>
      <c r="N35" s="517">
        <v>0</v>
      </c>
      <c r="O35" s="522"/>
      <c r="P35" s="523"/>
      <c r="Q35" s="523"/>
      <c r="R35" s="518"/>
      <c r="S35" s="518">
        <v>390300</v>
      </c>
      <c r="T35" s="518">
        <v>390300</v>
      </c>
      <c r="U35" s="519">
        <v>390600</v>
      </c>
    </row>
    <row r="36" spans="1:21" x14ac:dyDescent="0.2">
      <c r="A36" s="495" t="s">
        <v>276</v>
      </c>
      <c r="B36" s="495"/>
      <c r="C36" s="495"/>
      <c r="D36" s="495"/>
      <c r="E36" s="495"/>
      <c r="F36" s="495"/>
      <c r="G36" s="495"/>
      <c r="H36" s="495"/>
      <c r="I36" s="495"/>
      <c r="J36" s="582"/>
      <c r="K36" s="520">
        <v>6730000000</v>
      </c>
      <c r="L36" s="521">
        <v>3</v>
      </c>
      <c r="M36" s="521">
        <v>10</v>
      </c>
      <c r="N36" s="517">
        <v>0</v>
      </c>
      <c r="O36" s="522"/>
      <c r="P36" s="523"/>
      <c r="Q36" s="523"/>
      <c r="R36" s="518"/>
      <c r="S36" s="518">
        <v>390300</v>
      </c>
      <c r="T36" s="518">
        <v>390300</v>
      </c>
      <c r="U36" s="519">
        <v>390600</v>
      </c>
    </row>
    <row r="37" spans="1:21" x14ac:dyDescent="0.2">
      <c r="A37" s="495" t="s">
        <v>319</v>
      </c>
      <c r="B37" s="495"/>
      <c r="C37" s="495"/>
      <c r="D37" s="495"/>
      <c r="E37" s="495"/>
      <c r="F37" s="495"/>
      <c r="G37" s="495"/>
      <c r="H37" s="495"/>
      <c r="I37" s="495"/>
      <c r="J37" s="582"/>
      <c r="K37" s="520">
        <v>6730095020</v>
      </c>
      <c r="L37" s="521">
        <v>3</v>
      </c>
      <c r="M37" s="521">
        <v>10</v>
      </c>
      <c r="N37" s="517">
        <v>0</v>
      </c>
      <c r="O37" s="522"/>
      <c r="P37" s="523"/>
      <c r="Q37" s="523"/>
      <c r="R37" s="518"/>
      <c r="S37" s="518">
        <v>390300</v>
      </c>
      <c r="T37" s="518">
        <v>390300</v>
      </c>
      <c r="U37" s="519">
        <v>390600</v>
      </c>
    </row>
    <row r="38" spans="1:21" x14ac:dyDescent="0.2">
      <c r="A38" s="495" t="s">
        <v>303</v>
      </c>
      <c r="B38" s="495"/>
      <c r="C38" s="495"/>
      <c r="D38" s="495"/>
      <c r="E38" s="495"/>
      <c r="F38" s="495"/>
      <c r="G38" s="495"/>
      <c r="H38" s="495"/>
      <c r="I38" s="495"/>
      <c r="J38" s="582"/>
      <c r="K38" s="520">
        <v>6730095020</v>
      </c>
      <c r="L38" s="521">
        <v>3</v>
      </c>
      <c r="M38" s="521">
        <v>10</v>
      </c>
      <c r="N38" s="517">
        <v>240</v>
      </c>
      <c r="O38" s="522"/>
      <c r="P38" s="523"/>
      <c r="Q38" s="523"/>
      <c r="R38" s="518"/>
      <c r="S38" s="518">
        <v>390300</v>
      </c>
      <c r="T38" s="518">
        <v>390300</v>
      </c>
      <c r="U38" s="519">
        <v>390600</v>
      </c>
    </row>
    <row r="39" spans="1:21" ht="13.5" x14ac:dyDescent="0.25">
      <c r="A39" s="599" t="s">
        <v>318</v>
      </c>
      <c r="B39" s="599"/>
      <c r="C39" s="599"/>
      <c r="D39" s="599"/>
      <c r="E39" s="599"/>
      <c r="F39" s="599"/>
      <c r="G39" s="599"/>
      <c r="H39" s="599"/>
      <c r="I39" s="599"/>
      <c r="J39" s="600"/>
      <c r="K39" s="555">
        <v>6740000000</v>
      </c>
      <c r="L39" s="556">
        <v>0</v>
      </c>
      <c r="M39" s="556">
        <v>0</v>
      </c>
      <c r="N39" s="557">
        <v>0</v>
      </c>
      <c r="O39" s="558"/>
      <c r="P39" s="559"/>
      <c r="Q39" s="559"/>
      <c r="R39" s="560"/>
      <c r="S39" s="560">
        <v>30000</v>
      </c>
      <c r="T39" s="560">
        <v>30000</v>
      </c>
      <c r="U39" s="561">
        <v>30000</v>
      </c>
    </row>
    <row r="40" spans="1:21" x14ac:dyDescent="0.2">
      <c r="A40" s="496" t="s">
        <v>277</v>
      </c>
      <c r="B40" s="591"/>
      <c r="C40" s="591"/>
      <c r="D40" s="591"/>
      <c r="E40" s="591"/>
      <c r="F40" s="591"/>
      <c r="G40" s="591"/>
      <c r="H40" s="591"/>
      <c r="I40" s="591"/>
      <c r="J40" s="592"/>
      <c r="K40" s="562">
        <v>6740000000</v>
      </c>
      <c r="L40" s="563">
        <v>3</v>
      </c>
      <c r="M40" s="563">
        <v>0</v>
      </c>
      <c r="N40" s="564">
        <v>0</v>
      </c>
      <c r="O40" s="565"/>
      <c r="P40" s="566"/>
      <c r="Q40" s="566"/>
      <c r="R40" s="567"/>
      <c r="S40" s="567">
        <v>30000</v>
      </c>
      <c r="T40" s="567">
        <v>30000</v>
      </c>
      <c r="U40" s="568">
        <v>30000</v>
      </c>
    </row>
    <row r="41" spans="1:21" x14ac:dyDescent="0.2">
      <c r="A41" s="497" t="s">
        <v>275</v>
      </c>
      <c r="B41" s="497"/>
      <c r="C41" s="497"/>
      <c r="D41" s="497"/>
      <c r="E41" s="497"/>
      <c r="F41" s="497"/>
      <c r="G41" s="497"/>
      <c r="H41" s="497"/>
      <c r="I41" s="497"/>
      <c r="J41" s="496"/>
      <c r="K41" s="562">
        <v>6740000000</v>
      </c>
      <c r="L41" s="563">
        <v>3</v>
      </c>
      <c r="M41" s="563">
        <v>14</v>
      </c>
      <c r="N41" s="564">
        <v>0</v>
      </c>
      <c r="O41" s="565"/>
      <c r="P41" s="566"/>
      <c r="Q41" s="566"/>
      <c r="R41" s="567"/>
      <c r="S41" s="567">
        <v>30000</v>
      </c>
      <c r="T41" s="567">
        <v>30000</v>
      </c>
      <c r="U41" s="568">
        <v>30000</v>
      </c>
    </row>
    <row r="42" spans="1:21" x14ac:dyDescent="0.2">
      <c r="A42" s="497" t="s">
        <v>317</v>
      </c>
      <c r="B42" s="497"/>
      <c r="C42" s="497"/>
      <c r="D42" s="497"/>
      <c r="E42" s="497"/>
      <c r="F42" s="497"/>
      <c r="G42" s="497"/>
      <c r="H42" s="497"/>
      <c r="I42" s="497"/>
      <c r="J42" s="496"/>
      <c r="K42" s="562">
        <v>6740020040</v>
      </c>
      <c r="L42" s="563">
        <v>3</v>
      </c>
      <c r="M42" s="563">
        <v>14</v>
      </c>
      <c r="N42" s="564">
        <v>0</v>
      </c>
      <c r="O42" s="565"/>
      <c r="P42" s="566"/>
      <c r="Q42" s="566"/>
      <c r="R42" s="567"/>
      <c r="S42" s="567">
        <v>30000</v>
      </c>
      <c r="T42" s="567">
        <v>30000</v>
      </c>
      <c r="U42" s="568">
        <v>30000</v>
      </c>
    </row>
    <row r="43" spans="1:21" x14ac:dyDescent="0.2">
      <c r="A43" s="497" t="s">
        <v>316</v>
      </c>
      <c r="B43" s="497"/>
      <c r="C43" s="497"/>
      <c r="D43" s="497"/>
      <c r="E43" s="497"/>
      <c r="F43" s="497"/>
      <c r="G43" s="497"/>
      <c r="H43" s="497"/>
      <c r="I43" s="497"/>
      <c r="J43" s="496"/>
      <c r="K43" s="562">
        <v>6740020040</v>
      </c>
      <c r="L43" s="563">
        <v>3</v>
      </c>
      <c r="M43" s="563">
        <v>14</v>
      </c>
      <c r="N43" s="564">
        <v>240</v>
      </c>
      <c r="O43" s="565"/>
      <c r="P43" s="566"/>
      <c r="Q43" s="566"/>
      <c r="R43" s="567"/>
      <c r="S43" s="567">
        <v>30000</v>
      </c>
      <c r="T43" s="567">
        <v>30000</v>
      </c>
      <c r="U43" s="568">
        <v>30000</v>
      </c>
    </row>
    <row r="44" spans="1:21" ht="13.5" x14ac:dyDescent="0.25">
      <c r="A44" s="599" t="s">
        <v>315</v>
      </c>
      <c r="B44" s="599"/>
      <c r="C44" s="599"/>
      <c r="D44" s="599"/>
      <c r="E44" s="599"/>
      <c r="F44" s="599"/>
      <c r="G44" s="599"/>
      <c r="H44" s="599"/>
      <c r="I44" s="599"/>
      <c r="J44" s="600"/>
      <c r="K44" s="555">
        <v>6750000000</v>
      </c>
      <c r="L44" s="556">
        <v>0</v>
      </c>
      <c r="M44" s="556">
        <v>0</v>
      </c>
      <c r="N44" s="557">
        <v>0</v>
      </c>
      <c r="O44" s="558"/>
      <c r="P44" s="559"/>
      <c r="Q44" s="559"/>
      <c r="R44" s="560"/>
      <c r="S44" s="560">
        <v>1183000</v>
      </c>
      <c r="T44" s="560">
        <v>1222000</v>
      </c>
      <c r="U44" s="561">
        <v>1271000</v>
      </c>
    </row>
    <row r="45" spans="1:21" x14ac:dyDescent="0.2">
      <c r="A45" s="495" t="s">
        <v>274</v>
      </c>
      <c r="B45" s="495"/>
      <c r="C45" s="495"/>
      <c r="D45" s="495"/>
      <c r="E45" s="495"/>
      <c r="F45" s="495"/>
      <c r="G45" s="495"/>
      <c r="H45" s="495"/>
      <c r="I45" s="495"/>
      <c r="J45" s="582"/>
      <c r="K45" s="520">
        <v>6750000000</v>
      </c>
      <c r="L45" s="521">
        <v>4</v>
      </c>
      <c r="M45" s="521">
        <v>0</v>
      </c>
      <c r="N45" s="517">
        <v>0</v>
      </c>
      <c r="O45" s="522"/>
      <c r="P45" s="523"/>
      <c r="Q45" s="523"/>
      <c r="R45" s="518"/>
      <c r="S45" s="518">
        <v>1183000</v>
      </c>
      <c r="T45" s="518">
        <v>1222000</v>
      </c>
      <c r="U45" s="519">
        <v>1271000</v>
      </c>
    </row>
    <row r="46" spans="1:21" x14ac:dyDescent="0.2">
      <c r="A46" s="495" t="s">
        <v>273</v>
      </c>
      <c r="B46" s="495"/>
      <c r="C46" s="495"/>
      <c r="D46" s="495"/>
      <c r="E46" s="495"/>
      <c r="F46" s="495"/>
      <c r="G46" s="495"/>
      <c r="H46" s="495"/>
      <c r="I46" s="495"/>
      <c r="J46" s="582"/>
      <c r="K46" s="520">
        <v>6750000000</v>
      </c>
      <c r="L46" s="521">
        <v>4</v>
      </c>
      <c r="M46" s="521">
        <v>9</v>
      </c>
      <c r="N46" s="517">
        <v>0</v>
      </c>
      <c r="O46" s="522"/>
      <c r="P46" s="523"/>
      <c r="Q46" s="523"/>
      <c r="R46" s="518"/>
      <c r="S46" s="518">
        <v>1183000</v>
      </c>
      <c r="T46" s="518">
        <v>1222000</v>
      </c>
      <c r="U46" s="519">
        <v>1271000</v>
      </c>
    </row>
    <row r="47" spans="1:21" x14ac:dyDescent="0.2">
      <c r="A47" s="495" t="s">
        <v>314</v>
      </c>
      <c r="B47" s="495"/>
      <c r="C47" s="495"/>
      <c r="D47" s="495"/>
      <c r="E47" s="495"/>
      <c r="F47" s="495"/>
      <c r="G47" s="495"/>
      <c r="H47" s="495"/>
      <c r="I47" s="495"/>
      <c r="J47" s="582"/>
      <c r="K47" s="520">
        <v>6750095280</v>
      </c>
      <c r="L47" s="521">
        <v>4</v>
      </c>
      <c r="M47" s="521">
        <v>9</v>
      </c>
      <c r="N47" s="517">
        <v>0</v>
      </c>
      <c r="O47" s="522"/>
      <c r="P47" s="523"/>
      <c r="Q47" s="523"/>
      <c r="R47" s="518"/>
      <c r="S47" s="518">
        <v>1183000</v>
      </c>
      <c r="T47" s="518">
        <v>1222000</v>
      </c>
      <c r="U47" s="519">
        <v>1271000</v>
      </c>
    </row>
    <row r="48" spans="1:21" x14ac:dyDescent="0.2">
      <c r="A48" s="495" t="s">
        <v>303</v>
      </c>
      <c r="B48" s="495"/>
      <c r="C48" s="495"/>
      <c r="D48" s="495"/>
      <c r="E48" s="495"/>
      <c r="F48" s="495"/>
      <c r="G48" s="495"/>
      <c r="H48" s="495"/>
      <c r="I48" s="495"/>
      <c r="J48" s="582"/>
      <c r="K48" s="520">
        <v>6750095280</v>
      </c>
      <c r="L48" s="521">
        <v>4</v>
      </c>
      <c r="M48" s="521">
        <v>9</v>
      </c>
      <c r="N48" s="517">
        <v>240</v>
      </c>
      <c r="O48" s="522"/>
      <c r="P48" s="523"/>
      <c r="Q48" s="523"/>
      <c r="R48" s="518"/>
      <c r="S48" s="518">
        <v>1183000</v>
      </c>
      <c r="T48" s="518">
        <v>1222000</v>
      </c>
      <c r="U48" s="519">
        <v>1271000</v>
      </c>
    </row>
    <row r="49" spans="1:21" ht="13.5" x14ac:dyDescent="0.25">
      <c r="A49" s="589" t="s">
        <v>313</v>
      </c>
      <c r="B49" s="589"/>
      <c r="C49" s="589"/>
      <c r="D49" s="589"/>
      <c r="E49" s="589"/>
      <c r="F49" s="589"/>
      <c r="G49" s="589"/>
      <c r="H49" s="589"/>
      <c r="I49" s="589"/>
      <c r="J49" s="590"/>
      <c r="K49" s="543">
        <v>6760000000</v>
      </c>
      <c r="L49" s="544">
        <v>0</v>
      </c>
      <c r="M49" s="544">
        <v>0</v>
      </c>
      <c r="N49" s="545">
        <v>0</v>
      </c>
      <c r="O49" s="553"/>
      <c r="P49" s="554"/>
      <c r="Q49" s="554"/>
      <c r="R49" s="546"/>
      <c r="S49" s="546">
        <v>3164365.29</v>
      </c>
      <c r="T49" s="546">
        <v>2588910</v>
      </c>
      <c r="U49" s="547">
        <v>2358008</v>
      </c>
    </row>
    <row r="50" spans="1:21" x14ac:dyDescent="0.2">
      <c r="A50" s="495" t="s">
        <v>271</v>
      </c>
      <c r="B50" s="495"/>
      <c r="C50" s="495"/>
      <c r="D50" s="495"/>
      <c r="E50" s="495"/>
      <c r="F50" s="495"/>
      <c r="G50" s="495"/>
      <c r="H50" s="495"/>
      <c r="I50" s="495"/>
      <c r="J50" s="582"/>
      <c r="K50" s="520">
        <v>6760000000</v>
      </c>
      <c r="L50" s="521">
        <v>5</v>
      </c>
      <c r="M50" s="521">
        <v>0</v>
      </c>
      <c r="N50" s="517">
        <v>0</v>
      </c>
      <c r="O50" s="522"/>
      <c r="P50" s="523"/>
      <c r="Q50" s="523"/>
      <c r="R50" s="518"/>
      <c r="S50" s="518">
        <v>3164365.29</v>
      </c>
      <c r="T50" s="518">
        <v>2588910</v>
      </c>
      <c r="U50" s="519">
        <v>2358008</v>
      </c>
    </row>
    <row r="51" spans="1:21" x14ac:dyDescent="0.2">
      <c r="A51" s="495" t="s">
        <v>268</v>
      </c>
      <c r="B51" s="495"/>
      <c r="C51" s="495"/>
      <c r="D51" s="495"/>
      <c r="E51" s="495"/>
      <c r="F51" s="495"/>
      <c r="G51" s="495"/>
      <c r="H51" s="495"/>
      <c r="I51" s="495"/>
      <c r="J51" s="582"/>
      <c r="K51" s="520">
        <v>6760000000</v>
      </c>
      <c r="L51" s="521">
        <v>5</v>
      </c>
      <c r="M51" s="521">
        <v>3</v>
      </c>
      <c r="N51" s="517">
        <v>0</v>
      </c>
      <c r="O51" s="522"/>
      <c r="P51" s="523"/>
      <c r="Q51" s="523"/>
      <c r="R51" s="518"/>
      <c r="S51" s="518">
        <v>3164365.29</v>
      </c>
      <c r="T51" s="518">
        <v>2588910</v>
      </c>
      <c r="U51" s="519">
        <v>2358008</v>
      </c>
    </row>
    <row r="52" spans="1:21" x14ac:dyDescent="0.2">
      <c r="A52" s="495" t="s">
        <v>312</v>
      </c>
      <c r="B52" s="495"/>
      <c r="C52" s="495"/>
      <c r="D52" s="495"/>
      <c r="E52" s="495"/>
      <c r="F52" s="495"/>
      <c r="G52" s="495"/>
      <c r="H52" s="495"/>
      <c r="I52" s="495"/>
      <c r="J52" s="582"/>
      <c r="K52" s="520">
        <v>6760095310</v>
      </c>
      <c r="L52" s="521">
        <v>5</v>
      </c>
      <c r="M52" s="521">
        <v>3</v>
      </c>
      <c r="N52" s="517">
        <v>0</v>
      </c>
      <c r="O52" s="522"/>
      <c r="P52" s="523"/>
      <c r="Q52" s="523"/>
      <c r="R52" s="518"/>
      <c r="S52" s="518">
        <v>3164365.29</v>
      </c>
      <c r="T52" s="518">
        <v>2588910</v>
      </c>
      <c r="U52" s="519">
        <v>2358008</v>
      </c>
    </row>
    <row r="53" spans="1:21" x14ac:dyDescent="0.2">
      <c r="A53" s="495" t="s">
        <v>303</v>
      </c>
      <c r="B53" s="495"/>
      <c r="C53" s="495"/>
      <c r="D53" s="495"/>
      <c r="E53" s="495"/>
      <c r="F53" s="495"/>
      <c r="G53" s="495"/>
      <c r="H53" s="495"/>
      <c r="I53" s="495"/>
      <c r="J53" s="582"/>
      <c r="K53" s="520">
        <v>6760095310</v>
      </c>
      <c r="L53" s="521">
        <v>5</v>
      </c>
      <c r="M53" s="521">
        <v>3</v>
      </c>
      <c r="N53" s="517">
        <v>240</v>
      </c>
      <c r="O53" s="522"/>
      <c r="P53" s="523"/>
      <c r="Q53" s="523"/>
      <c r="R53" s="518"/>
      <c r="S53" s="518">
        <v>3164365.29</v>
      </c>
      <c r="T53" s="518">
        <v>2588910</v>
      </c>
      <c r="U53" s="519">
        <v>2358008</v>
      </c>
    </row>
    <row r="54" spans="1:21" ht="13.5" x14ac:dyDescent="0.25">
      <c r="A54" s="589" t="s">
        <v>311</v>
      </c>
      <c r="B54" s="589"/>
      <c r="C54" s="589"/>
      <c r="D54" s="589"/>
      <c r="E54" s="589"/>
      <c r="F54" s="589"/>
      <c r="G54" s="589"/>
      <c r="H54" s="589"/>
      <c r="I54" s="589"/>
      <c r="J54" s="590"/>
      <c r="K54" s="543">
        <v>6790000000</v>
      </c>
      <c r="L54" s="544">
        <v>0</v>
      </c>
      <c r="M54" s="544">
        <v>0</v>
      </c>
      <c r="N54" s="545">
        <v>0</v>
      </c>
      <c r="O54" s="550"/>
      <c r="P54" s="551"/>
      <c r="Q54" s="551"/>
      <c r="R54" s="552"/>
      <c r="S54" s="546">
        <v>918010</v>
      </c>
      <c r="T54" s="546">
        <v>0</v>
      </c>
      <c r="U54" s="547">
        <v>0</v>
      </c>
    </row>
    <row r="55" spans="1:21" x14ac:dyDescent="0.2">
      <c r="A55" s="496" t="s">
        <v>271</v>
      </c>
      <c r="B55" s="591"/>
      <c r="C55" s="591"/>
      <c r="D55" s="591"/>
      <c r="E55" s="591"/>
      <c r="F55" s="591"/>
      <c r="G55" s="591"/>
      <c r="H55" s="591"/>
      <c r="I55" s="591"/>
      <c r="J55" s="592"/>
      <c r="K55" s="520">
        <v>6790000000</v>
      </c>
      <c r="L55" s="521">
        <v>5</v>
      </c>
      <c r="M55" s="521">
        <v>0</v>
      </c>
      <c r="N55" s="517">
        <v>0</v>
      </c>
      <c r="O55" s="514"/>
      <c r="P55" s="515"/>
      <c r="Q55" s="515"/>
      <c r="R55" s="516"/>
      <c r="S55" s="518">
        <v>918010</v>
      </c>
      <c r="T55" s="518">
        <v>0</v>
      </c>
      <c r="U55" s="519">
        <v>0</v>
      </c>
    </row>
    <row r="56" spans="1:21" x14ac:dyDescent="0.2">
      <c r="A56" s="495" t="s">
        <v>310</v>
      </c>
      <c r="B56" s="495"/>
      <c r="C56" s="495"/>
      <c r="D56" s="495"/>
      <c r="E56" s="495"/>
      <c r="F56" s="495"/>
      <c r="G56" s="495"/>
      <c r="H56" s="495"/>
      <c r="I56" s="495"/>
      <c r="J56" s="582"/>
      <c r="K56" s="562" t="s">
        <v>308</v>
      </c>
      <c r="L56" s="521">
        <v>5</v>
      </c>
      <c r="M56" s="521">
        <v>3</v>
      </c>
      <c r="N56" s="517">
        <v>0</v>
      </c>
      <c r="O56" s="522"/>
      <c r="P56" s="523"/>
      <c r="Q56" s="523"/>
      <c r="R56" s="518"/>
      <c r="S56" s="518">
        <v>918010</v>
      </c>
      <c r="T56" s="518">
        <v>0</v>
      </c>
      <c r="U56" s="519">
        <v>0</v>
      </c>
    </row>
    <row r="57" spans="1:21" x14ac:dyDescent="0.2">
      <c r="A57" s="495" t="s">
        <v>303</v>
      </c>
      <c r="B57" s="495"/>
      <c r="C57" s="495"/>
      <c r="D57" s="495"/>
      <c r="E57" s="495"/>
      <c r="F57" s="495"/>
      <c r="G57" s="495"/>
      <c r="H57" s="495"/>
      <c r="I57" s="495"/>
      <c r="J57" s="582"/>
      <c r="K57" s="562" t="s">
        <v>308</v>
      </c>
      <c r="L57" s="521">
        <v>5</v>
      </c>
      <c r="M57" s="521">
        <v>3</v>
      </c>
      <c r="N57" s="517">
        <v>240</v>
      </c>
      <c r="O57" s="522"/>
      <c r="P57" s="523"/>
      <c r="Q57" s="523"/>
      <c r="R57" s="518"/>
      <c r="S57" s="518">
        <v>918010</v>
      </c>
      <c r="T57" s="518">
        <v>0</v>
      </c>
      <c r="U57" s="519">
        <v>0</v>
      </c>
    </row>
    <row r="58" spans="1:21" ht="13.5" x14ac:dyDescent="0.25">
      <c r="A58" s="589" t="s">
        <v>306</v>
      </c>
      <c r="B58" s="589"/>
      <c r="C58" s="589"/>
      <c r="D58" s="589"/>
      <c r="E58" s="589"/>
      <c r="F58" s="589"/>
      <c r="G58" s="589"/>
      <c r="H58" s="589"/>
      <c r="I58" s="589"/>
      <c r="J58" s="590"/>
      <c r="K58" s="543">
        <v>6770000000</v>
      </c>
      <c r="L58" s="544">
        <v>0</v>
      </c>
      <c r="M58" s="544">
        <v>0</v>
      </c>
      <c r="N58" s="545">
        <v>0</v>
      </c>
      <c r="O58" s="553"/>
      <c r="P58" s="554"/>
      <c r="Q58" s="554"/>
      <c r="R58" s="546"/>
      <c r="S58" s="546">
        <v>2737609.76</v>
      </c>
      <c r="T58" s="546">
        <v>2740500</v>
      </c>
      <c r="U58" s="547">
        <v>2760500</v>
      </c>
    </row>
    <row r="59" spans="1:21" x14ac:dyDescent="0.2">
      <c r="A59" s="496" t="s">
        <v>267</v>
      </c>
      <c r="B59" s="591"/>
      <c r="C59" s="591"/>
      <c r="D59" s="591"/>
      <c r="E59" s="591"/>
      <c r="F59" s="591"/>
      <c r="G59" s="591"/>
      <c r="H59" s="591"/>
      <c r="I59" s="591"/>
      <c r="J59" s="592"/>
      <c r="K59" s="520">
        <v>6770000000</v>
      </c>
      <c r="L59" s="521">
        <v>8</v>
      </c>
      <c r="M59" s="521">
        <v>0</v>
      </c>
      <c r="N59" s="517">
        <v>0</v>
      </c>
      <c r="O59" s="522"/>
      <c r="P59" s="523"/>
      <c r="Q59" s="523"/>
      <c r="R59" s="518"/>
      <c r="S59" s="518">
        <v>2737609.76</v>
      </c>
      <c r="T59" s="518">
        <v>2740500</v>
      </c>
      <c r="U59" s="519">
        <v>2760500</v>
      </c>
    </row>
    <row r="60" spans="1:21" x14ac:dyDescent="0.2">
      <c r="A60" s="496" t="s">
        <v>307</v>
      </c>
      <c r="B60" s="591"/>
      <c r="C60" s="591"/>
      <c r="D60" s="591"/>
      <c r="E60" s="591"/>
      <c r="F60" s="591"/>
      <c r="G60" s="591"/>
      <c r="H60" s="591"/>
      <c r="I60" s="591"/>
      <c r="J60" s="592"/>
      <c r="K60" s="520">
        <v>6770000000</v>
      </c>
      <c r="L60" s="521">
        <v>8</v>
      </c>
      <c r="M60" s="521">
        <v>1</v>
      </c>
      <c r="N60" s="517">
        <v>0</v>
      </c>
      <c r="O60" s="522"/>
      <c r="P60" s="523"/>
      <c r="Q60" s="523"/>
      <c r="R60" s="518"/>
      <c r="S60" s="518">
        <v>2737609.76</v>
      </c>
      <c r="T60" s="518">
        <v>2740500</v>
      </c>
      <c r="U60" s="519">
        <v>2760500</v>
      </c>
    </row>
    <row r="61" spans="1:21" x14ac:dyDescent="0.2">
      <c r="A61" s="495" t="s">
        <v>305</v>
      </c>
      <c r="B61" s="495"/>
      <c r="C61" s="495"/>
      <c r="D61" s="495"/>
      <c r="E61" s="495"/>
      <c r="F61" s="495"/>
      <c r="G61" s="495"/>
      <c r="H61" s="495"/>
      <c r="I61" s="495"/>
      <c r="J61" s="582"/>
      <c r="K61" s="520">
        <v>6770075080</v>
      </c>
      <c r="L61" s="521">
        <v>8</v>
      </c>
      <c r="M61" s="521">
        <v>1</v>
      </c>
      <c r="N61" s="517">
        <v>0</v>
      </c>
      <c r="O61" s="522"/>
      <c r="P61" s="523"/>
      <c r="Q61" s="523"/>
      <c r="R61" s="518"/>
      <c r="S61" s="518">
        <v>2120500</v>
      </c>
      <c r="T61" s="518">
        <v>2120500</v>
      </c>
      <c r="U61" s="519">
        <v>2120500</v>
      </c>
    </row>
    <row r="62" spans="1:21" x14ac:dyDescent="0.2">
      <c r="A62" s="495" t="s">
        <v>146</v>
      </c>
      <c r="B62" s="495"/>
      <c r="C62" s="495"/>
      <c r="D62" s="495"/>
      <c r="E62" s="495"/>
      <c r="F62" s="495"/>
      <c r="G62" s="495"/>
      <c r="H62" s="495"/>
      <c r="I62" s="495"/>
      <c r="J62" s="582"/>
      <c r="K62" s="520">
        <v>6770075080</v>
      </c>
      <c r="L62" s="521">
        <v>8</v>
      </c>
      <c r="M62" s="521">
        <v>1</v>
      </c>
      <c r="N62" s="517">
        <v>540</v>
      </c>
      <c r="O62" s="522"/>
      <c r="P62" s="523"/>
      <c r="Q62" s="523"/>
      <c r="R62" s="518"/>
      <c r="S62" s="518">
        <v>2120500</v>
      </c>
      <c r="T62" s="518">
        <v>2120500</v>
      </c>
      <c r="U62" s="519">
        <v>2120500</v>
      </c>
    </row>
    <row r="63" spans="1:21" x14ac:dyDescent="0.2">
      <c r="A63" s="496" t="s">
        <v>304</v>
      </c>
      <c r="B63" s="591"/>
      <c r="C63" s="591"/>
      <c r="D63" s="591"/>
      <c r="E63" s="591"/>
      <c r="F63" s="591"/>
      <c r="G63" s="591"/>
      <c r="H63" s="591"/>
      <c r="I63" s="591"/>
      <c r="J63" s="592"/>
      <c r="K63" s="520">
        <v>6770095220</v>
      </c>
      <c r="L63" s="521">
        <v>8</v>
      </c>
      <c r="M63" s="521">
        <v>1</v>
      </c>
      <c r="N63" s="517">
        <v>0</v>
      </c>
      <c r="O63" s="522"/>
      <c r="P63" s="523"/>
      <c r="Q63" s="523"/>
      <c r="R63" s="518"/>
      <c r="S63" s="518">
        <v>617109.76000000001</v>
      </c>
      <c r="T63" s="518">
        <v>620000</v>
      </c>
      <c r="U63" s="519">
        <v>640000</v>
      </c>
    </row>
    <row r="64" spans="1:21" x14ac:dyDescent="0.2">
      <c r="A64" s="495" t="s">
        <v>303</v>
      </c>
      <c r="B64" s="495"/>
      <c r="C64" s="495"/>
      <c r="D64" s="495"/>
      <c r="E64" s="495"/>
      <c r="F64" s="495"/>
      <c r="G64" s="495"/>
      <c r="H64" s="495"/>
      <c r="I64" s="495"/>
      <c r="J64" s="582"/>
      <c r="K64" s="520">
        <v>6770095220</v>
      </c>
      <c r="L64" s="521">
        <v>8</v>
      </c>
      <c r="M64" s="521">
        <v>1</v>
      </c>
      <c r="N64" s="517">
        <v>240</v>
      </c>
      <c r="O64" s="522"/>
      <c r="P64" s="523"/>
      <c r="Q64" s="523"/>
      <c r="R64" s="518"/>
      <c r="S64" s="518">
        <v>617109.76000000001</v>
      </c>
      <c r="T64" s="518">
        <v>620000</v>
      </c>
      <c r="U64" s="519">
        <v>640000</v>
      </c>
    </row>
    <row r="65" spans="1:21" ht="13.5" x14ac:dyDescent="0.25">
      <c r="A65" s="601" t="s">
        <v>298</v>
      </c>
      <c r="B65" s="602"/>
      <c r="C65" s="602"/>
      <c r="D65" s="602"/>
      <c r="E65" s="602"/>
      <c r="F65" s="602"/>
      <c r="G65" s="602"/>
      <c r="H65" s="602"/>
      <c r="I65" s="602"/>
      <c r="J65" s="603"/>
      <c r="K65" s="580">
        <v>6710000000</v>
      </c>
      <c r="L65" s="581">
        <v>0</v>
      </c>
      <c r="M65" s="581">
        <v>0</v>
      </c>
      <c r="N65" s="545">
        <v>0</v>
      </c>
      <c r="O65" s="545"/>
      <c r="P65" s="554"/>
      <c r="Q65" s="554"/>
      <c r="R65" s="554"/>
      <c r="S65" s="554">
        <v>175200</v>
      </c>
      <c r="T65" s="554">
        <v>180000</v>
      </c>
      <c r="U65" s="554">
        <v>182000</v>
      </c>
    </row>
    <row r="66" spans="1:21" x14ac:dyDescent="0.2">
      <c r="A66" s="604" t="s">
        <v>265</v>
      </c>
      <c r="B66" s="591"/>
      <c r="C66" s="591"/>
      <c r="D66" s="591"/>
      <c r="E66" s="591"/>
      <c r="F66" s="591"/>
      <c r="G66" s="591"/>
      <c r="H66" s="591"/>
      <c r="I66" s="591"/>
      <c r="J66" s="592"/>
      <c r="K66" s="578">
        <v>6710000000</v>
      </c>
      <c r="L66" s="579">
        <v>10</v>
      </c>
      <c r="M66" s="579">
        <v>0</v>
      </c>
      <c r="N66" s="517">
        <v>0</v>
      </c>
      <c r="O66" s="517"/>
      <c r="P66" s="523"/>
      <c r="Q66" s="523"/>
      <c r="R66" s="523"/>
      <c r="S66" s="523">
        <v>175200</v>
      </c>
      <c r="T66" s="523">
        <v>180000</v>
      </c>
      <c r="U66" s="523">
        <v>182000</v>
      </c>
    </row>
    <row r="67" spans="1:21" x14ac:dyDescent="0.2">
      <c r="A67" s="604" t="s">
        <v>300</v>
      </c>
      <c r="B67" s="591"/>
      <c r="C67" s="591"/>
      <c r="D67" s="591"/>
      <c r="E67" s="591"/>
      <c r="F67" s="591"/>
      <c r="G67" s="591"/>
      <c r="H67" s="591"/>
      <c r="I67" s="591"/>
      <c r="J67" s="592"/>
      <c r="K67" s="578">
        <v>6710000000</v>
      </c>
      <c r="L67" s="579">
        <v>10</v>
      </c>
      <c r="M67" s="579">
        <v>1</v>
      </c>
      <c r="N67" s="517">
        <v>0</v>
      </c>
      <c r="O67" s="517"/>
      <c r="P67" s="523"/>
      <c r="Q67" s="523"/>
      <c r="R67" s="523"/>
      <c r="S67" s="523">
        <v>175200</v>
      </c>
      <c r="T67" s="523">
        <v>180000</v>
      </c>
      <c r="U67" s="523">
        <v>182000</v>
      </c>
    </row>
    <row r="68" spans="1:21" x14ac:dyDescent="0.2">
      <c r="A68" s="604" t="s">
        <v>297</v>
      </c>
      <c r="B68" s="591"/>
      <c r="C68" s="591"/>
      <c r="D68" s="591"/>
      <c r="E68" s="591"/>
      <c r="F68" s="591"/>
      <c r="G68" s="591"/>
      <c r="H68" s="591"/>
      <c r="I68" s="591"/>
      <c r="J68" s="592"/>
      <c r="K68" s="578">
        <v>6710025050</v>
      </c>
      <c r="L68" s="579">
        <v>10</v>
      </c>
      <c r="M68" s="579">
        <v>1</v>
      </c>
      <c r="N68" s="517">
        <v>0</v>
      </c>
      <c r="O68" s="517"/>
      <c r="P68" s="523"/>
      <c r="Q68" s="523"/>
      <c r="R68" s="523"/>
      <c r="S68" s="523">
        <v>175200</v>
      </c>
      <c r="T68" s="523">
        <v>180000</v>
      </c>
      <c r="U68" s="523">
        <v>182000</v>
      </c>
    </row>
    <row r="69" spans="1:21" x14ac:dyDescent="0.2">
      <c r="A69" s="604" t="s">
        <v>296</v>
      </c>
      <c r="B69" s="591"/>
      <c r="C69" s="591"/>
      <c r="D69" s="591"/>
      <c r="E69" s="591"/>
      <c r="F69" s="591"/>
      <c r="G69" s="591"/>
      <c r="H69" s="591"/>
      <c r="I69" s="591"/>
      <c r="J69" s="592"/>
      <c r="K69" s="578">
        <v>6710025050</v>
      </c>
      <c r="L69" s="579">
        <v>10</v>
      </c>
      <c r="M69" s="579">
        <v>1</v>
      </c>
      <c r="N69" s="517">
        <v>310</v>
      </c>
      <c r="O69" s="517"/>
      <c r="P69" s="523"/>
      <c r="Q69" s="523"/>
      <c r="R69" s="523"/>
      <c r="S69" s="523">
        <v>175200</v>
      </c>
      <c r="T69" s="523">
        <v>180000</v>
      </c>
      <c r="U69" s="523">
        <v>182000</v>
      </c>
    </row>
    <row r="70" spans="1:21" ht="13.5" x14ac:dyDescent="0.25">
      <c r="A70" s="589" t="s">
        <v>327</v>
      </c>
      <c r="B70" s="589"/>
      <c r="C70" s="589"/>
      <c r="D70" s="589"/>
      <c r="E70" s="589"/>
      <c r="F70" s="589"/>
      <c r="G70" s="589"/>
      <c r="H70" s="589"/>
      <c r="I70" s="589"/>
      <c r="J70" s="590"/>
      <c r="K70" s="543">
        <v>7700000000</v>
      </c>
      <c r="L70" s="544">
        <v>1</v>
      </c>
      <c r="M70" s="544">
        <v>13</v>
      </c>
      <c r="N70" s="545">
        <v>0</v>
      </c>
      <c r="O70" s="553"/>
      <c r="P70" s="554"/>
      <c r="Q70" s="554"/>
      <c r="R70" s="546"/>
      <c r="S70" s="546">
        <v>2600</v>
      </c>
      <c r="T70" s="546">
        <v>2900</v>
      </c>
      <c r="U70" s="547">
        <v>3000</v>
      </c>
    </row>
    <row r="71" spans="1:21" x14ac:dyDescent="0.2">
      <c r="A71" s="495" t="s">
        <v>373</v>
      </c>
      <c r="B71" s="495"/>
      <c r="C71" s="495"/>
      <c r="D71" s="495"/>
      <c r="E71" s="495"/>
      <c r="F71" s="495"/>
      <c r="G71" s="495"/>
      <c r="H71" s="495"/>
      <c r="I71" s="495"/>
      <c r="J71" s="582"/>
      <c r="K71" s="520">
        <v>7700000000</v>
      </c>
      <c r="L71" s="521">
        <v>1</v>
      </c>
      <c r="M71" s="521">
        <v>13</v>
      </c>
      <c r="N71" s="517">
        <v>0</v>
      </c>
      <c r="O71" s="522"/>
      <c r="P71" s="523"/>
      <c r="Q71" s="523"/>
      <c r="R71" s="518"/>
      <c r="S71" s="518">
        <v>2600</v>
      </c>
      <c r="T71" s="518">
        <v>2900</v>
      </c>
      <c r="U71" s="524">
        <v>3000</v>
      </c>
    </row>
    <row r="72" spans="1:21" x14ac:dyDescent="0.2">
      <c r="A72" s="495" t="s">
        <v>326</v>
      </c>
      <c r="B72" s="495"/>
      <c r="C72" s="495"/>
      <c r="D72" s="495"/>
      <c r="E72" s="495"/>
      <c r="F72" s="495"/>
      <c r="G72" s="495"/>
      <c r="H72" s="495"/>
      <c r="I72" s="495"/>
      <c r="J72" s="582"/>
      <c r="K72" s="520">
        <v>7700095100</v>
      </c>
      <c r="L72" s="521">
        <v>1</v>
      </c>
      <c r="M72" s="521">
        <v>13</v>
      </c>
      <c r="N72" s="517">
        <v>0</v>
      </c>
      <c r="O72" s="522"/>
      <c r="P72" s="523"/>
      <c r="Q72" s="523"/>
      <c r="R72" s="518"/>
      <c r="S72" s="518">
        <v>2600</v>
      </c>
      <c r="T72" s="518">
        <v>2900</v>
      </c>
      <c r="U72" s="519">
        <v>3000</v>
      </c>
    </row>
    <row r="73" spans="1:21" x14ac:dyDescent="0.2">
      <c r="A73" s="495" t="s">
        <v>335</v>
      </c>
      <c r="B73" s="495"/>
      <c r="C73" s="495"/>
      <c r="D73" s="495"/>
      <c r="E73" s="495"/>
      <c r="F73" s="495"/>
      <c r="G73" s="495"/>
      <c r="H73" s="495"/>
      <c r="I73" s="495"/>
      <c r="J73" s="582"/>
      <c r="K73" s="520">
        <v>7700095100</v>
      </c>
      <c r="L73" s="521">
        <v>1</v>
      </c>
      <c r="M73" s="521">
        <v>13</v>
      </c>
      <c r="N73" s="517">
        <v>850</v>
      </c>
      <c r="O73" s="522"/>
      <c r="P73" s="523"/>
      <c r="Q73" s="523"/>
      <c r="R73" s="518"/>
      <c r="S73" s="518">
        <v>2600</v>
      </c>
      <c r="T73" s="518">
        <v>2900</v>
      </c>
      <c r="U73" s="519">
        <v>3000</v>
      </c>
    </row>
    <row r="74" spans="1:21" ht="13.5" thickBot="1" x14ac:dyDescent="0.25">
      <c r="A74" s="569" t="s">
        <v>395</v>
      </c>
      <c r="B74" s="570"/>
      <c r="C74" s="570"/>
      <c r="D74" s="570"/>
      <c r="E74" s="571"/>
      <c r="F74" s="571"/>
      <c r="G74" s="571"/>
      <c r="H74" s="571"/>
      <c r="I74" s="571"/>
      <c r="J74" s="571"/>
      <c r="K74" s="572" t="s">
        <v>262</v>
      </c>
      <c r="L74" s="572" t="s">
        <v>262</v>
      </c>
      <c r="M74" s="572" t="s">
        <v>262</v>
      </c>
      <c r="N74" s="572" t="s">
        <v>262</v>
      </c>
      <c r="O74" s="573" t="s">
        <v>396</v>
      </c>
      <c r="P74" s="574">
        <v>1015301112</v>
      </c>
      <c r="Q74" s="574">
        <v>907212262</v>
      </c>
      <c r="R74" s="575">
        <v>905438062</v>
      </c>
      <c r="S74" s="576">
        <v>12783000</v>
      </c>
      <c r="T74" s="576">
        <v>11397900</v>
      </c>
      <c r="U74" s="577">
        <v>11251900</v>
      </c>
    </row>
    <row r="75" spans="1:21" x14ac:dyDescent="0.2">
      <c r="A75" s="506"/>
      <c r="B75" s="506"/>
      <c r="C75" s="506"/>
      <c r="D75" s="506"/>
      <c r="E75" s="506"/>
      <c r="F75" s="506"/>
      <c r="G75" s="506"/>
      <c r="H75" s="506"/>
      <c r="I75" s="506"/>
      <c r="J75" s="506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</row>
  </sheetData>
  <mergeCells count="66">
    <mergeCell ref="A69:J69"/>
    <mergeCell ref="A70:J70"/>
    <mergeCell ref="A71:J71"/>
    <mergeCell ref="A72:J72"/>
    <mergeCell ref="A73:J73"/>
    <mergeCell ref="A65:J65"/>
    <mergeCell ref="A66:J66"/>
    <mergeCell ref="A67:J67"/>
    <mergeCell ref="A68:J68"/>
    <mergeCell ref="A13:J13"/>
    <mergeCell ref="A38:J38"/>
    <mergeCell ref="A43:J43"/>
    <mergeCell ref="A47:J47"/>
    <mergeCell ref="A37:J37"/>
    <mergeCell ref="A35:J35"/>
    <mergeCell ref="A40:J40"/>
    <mergeCell ref="A20:J20"/>
    <mergeCell ref="A25:J25"/>
    <mergeCell ref="A32:J32"/>
    <mergeCell ref="A16:J16"/>
    <mergeCell ref="A29:J29"/>
    <mergeCell ref="A39:J39"/>
    <mergeCell ref="A44:J44"/>
    <mergeCell ref="A48:J48"/>
    <mergeCell ref="A30:J30"/>
    <mergeCell ref="A34:J34"/>
    <mergeCell ref="A33:J33"/>
    <mergeCell ref="A49:J49"/>
    <mergeCell ref="A53:J53"/>
    <mergeCell ref="A58:J58"/>
    <mergeCell ref="A42:J42"/>
    <mergeCell ref="A46:J46"/>
    <mergeCell ref="A51:J51"/>
    <mergeCell ref="A56:J56"/>
    <mergeCell ref="A55:J55"/>
    <mergeCell ref="A21:J21"/>
    <mergeCell ref="A26:J26"/>
    <mergeCell ref="A18:J18"/>
    <mergeCell ref="A12:J12"/>
    <mergeCell ref="A24:J24"/>
    <mergeCell ref="A62:J62"/>
    <mergeCell ref="A52:J52"/>
    <mergeCell ref="A57:J57"/>
    <mergeCell ref="A64:J64"/>
    <mergeCell ref="A50:J50"/>
    <mergeCell ref="A54:J54"/>
    <mergeCell ref="A61:J61"/>
    <mergeCell ref="A60:J60"/>
    <mergeCell ref="A59:J59"/>
    <mergeCell ref="A63:J63"/>
    <mergeCell ref="A6:U6"/>
    <mergeCell ref="A41:J41"/>
    <mergeCell ref="A45:J45"/>
    <mergeCell ref="A11:J11"/>
    <mergeCell ref="A14:J14"/>
    <mergeCell ref="A19:J19"/>
    <mergeCell ref="A23:J23"/>
    <mergeCell ref="A31:J31"/>
    <mergeCell ref="A36:J36"/>
    <mergeCell ref="A7:Q7"/>
    <mergeCell ref="A8:Q8"/>
    <mergeCell ref="A15:J15"/>
    <mergeCell ref="A17:J17"/>
    <mergeCell ref="A22:J22"/>
    <mergeCell ref="A27:J27"/>
    <mergeCell ref="A28:J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прил 1</vt:lpstr>
      <vt:lpstr>прил 2</vt:lpstr>
      <vt:lpstr>прил 3</vt:lpstr>
      <vt:lpstr>прил 4</vt:lpstr>
      <vt:lpstr>прил 5</vt:lpstr>
      <vt:lpstr>прил 6</vt:lpstr>
      <vt:lpstr>приложение 7</vt:lpstr>
      <vt:lpstr>прил 8</vt:lpstr>
      <vt:lpstr>прил 9</vt:lpstr>
      <vt:lpstr>прил 13</vt:lpstr>
      <vt:lpstr>'прил 13'!Заголовки_для_печати</vt:lpstr>
      <vt:lpstr>'прил 6'!Заголовки_для_печати</vt:lpstr>
      <vt:lpstr>'прил 13'!Область_печати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2020-11-10T08:04:59Z</cp:lastPrinted>
  <dcterms:created xsi:type="dcterms:W3CDTF">2010-12-16T03:42:04Z</dcterms:created>
  <dcterms:modified xsi:type="dcterms:W3CDTF">2020-12-01T11:23:21Z</dcterms:modified>
</cp:coreProperties>
</file>